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jonp179\Desktop\"/>
    </mc:Choice>
  </mc:AlternateContent>
  <xr:revisionPtr revIDLastSave="0" documentId="8_{1338739B-B415-4ED7-AD87-B985DFCBF97D}" xr6:coauthVersionLast="47" xr6:coauthVersionMax="47" xr10:uidLastSave="{00000000-0000-0000-0000-000000000000}"/>
  <bookViews>
    <workbookView xWindow="870" yWindow="210" windowWidth="24945" windowHeight="14610" xr2:uid="{00000000-000D-0000-FFFF-FFFF00000000}"/>
  </bookViews>
  <sheets>
    <sheet name="RespCheck" sheetId="13" r:id="rId1"/>
    <sheet name="Responsibility" sheetId="18" r:id="rId2"/>
    <sheet name="NonCostEval" sheetId="2" r:id="rId3"/>
    <sheet name="CostSheet(mult cost factors)" sheetId="4" r:id="rId4"/>
    <sheet name="CostSheet(hrly rate only)" sheetId="15" r:id="rId5"/>
    <sheet name="OralDemoScores" sheetId="16" r:id="rId6"/>
    <sheet name="FinalBidTab" sheetId="5" r:id="rId7"/>
    <sheet name="EvaluatorScoreSheet" sheetId="9" r:id="rId8"/>
  </sheets>
  <definedNames>
    <definedName name="_xlnm.Print_Area" localSheetId="1">Responsibility!$A$1:$AK$29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7" i="15" l="1"/>
  <c r="C9" i="16"/>
  <c r="C10" i="16" s="1"/>
  <c r="G10" i="16" s="1"/>
  <c r="BV9" i="16"/>
  <c r="BU9" i="16"/>
  <c r="BT9" i="16"/>
  <c r="BR9" i="16"/>
  <c r="BQ9" i="16"/>
  <c r="BP9" i="16"/>
  <c r="BN9" i="16"/>
  <c r="BM9" i="16"/>
  <c r="BL9" i="16"/>
  <c r="BJ9" i="16"/>
  <c r="BI9" i="16"/>
  <c r="BH9" i="16"/>
  <c r="BF9" i="16"/>
  <c r="BE9" i="16"/>
  <c r="BD9" i="16"/>
  <c r="BB9" i="16"/>
  <c r="BA9" i="16"/>
  <c r="AZ9" i="16"/>
  <c r="AX9" i="16"/>
  <c r="AW9" i="16"/>
  <c r="AV9" i="16"/>
  <c r="AU9" i="16"/>
  <c r="AT9" i="16"/>
  <c r="AS9" i="16"/>
  <c r="AR9" i="16"/>
  <c r="AP9" i="16"/>
  <c r="AO9" i="16"/>
  <c r="AN9" i="16"/>
  <c r="AL9" i="16"/>
  <c r="AK9" i="16"/>
  <c r="AJ9" i="16"/>
  <c r="AH9" i="16"/>
  <c r="AG9" i="16"/>
  <c r="AF9" i="16"/>
  <c r="AD9" i="16"/>
  <c r="AC9" i="16"/>
  <c r="AB9" i="16"/>
  <c r="Z9" i="16"/>
  <c r="Y9" i="16"/>
  <c r="X9" i="16"/>
  <c r="V9" i="16"/>
  <c r="U9" i="16"/>
  <c r="T9" i="16"/>
  <c r="R9" i="16"/>
  <c r="Q9" i="16"/>
  <c r="P9" i="16"/>
  <c r="N9" i="16"/>
  <c r="M9" i="16"/>
  <c r="L9" i="16"/>
  <c r="J9" i="16"/>
  <c r="I9" i="16"/>
  <c r="H9" i="16"/>
  <c r="F9" i="16"/>
  <c r="E9" i="16"/>
  <c r="D9" i="16"/>
  <c r="BW8" i="16"/>
  <c r="BS8" i="16"/>
  <c r="BO8" i="16"/>
  <c r="BK8" i="16"/>
  <c r="BG8" i="16"/>
  <c r="BC8" i="16"/>
  <c r="AY8" i="16"/>
  <c r="AU8" i="16"/>
  <c r="AQ8" i="16"/>
  <c r="AM8" i="16"/>
  <c r="AI8" i="16"/>
  <c r="AE8" i="16"/>
  <c r="AA8" i="16"/>
  <c r="W8" i="16"/>
  <c r="S8" i="16"/>
  <c r="O8" i="16"/>
  <c r="K8" i="16"/>
  <c r="G8" i="16"/>
  <c r="BW7" i="16"/>
  <c r="BS7" i="16"/>
  <c r="BO7" i="16"/>
  <c r="BK7" i="16"/>
  <c r="BG7" i="16"/>
  <c r="BC7" i="16"/>
  <c r="AY7" i="16"/>
  <c r="AU7" i="16"/>
  <c r="AQ7" i="16"/>
  <c r="AM7" i="16"/>
  <c r="AI7" i="16"/>
  <c r="AE7" i="16"/>
  <c r="AA7" i="16"/>
  <c r="W7" i="16"/>
  <c r="S7" i="16"/>
  <c r="O7" i="16"/>
  <c r="K7" i="16"/>
  <c r="G7" i="16"/>
  <c r="BW6" i="16"/>
  <c r="BS6" i="16"/>
  <c r="BO6" i="16"/>
  <c r="BK6" i="16"/>
  <c r="BG6" i="16"/>
  <c r="BC6" i="16"/>
  <c r="AY6" i="16"/>
  <c r="AU6" i="16"/>
  <c r="AQ6" i="16"/>
  <c r="AM6" i="16"/>
  <c r="AI6" i="16"/>
  <c r="AE6" i="16"/>
  <c r="AA6" i="16"/>
  <c r="W6" i="16"/>
  <c r="S6" i="16"/>
  <c r="O6" i="16"/>
  <c r="K6" i="16"/>
  <c r="G6" i="16"/>
  <c r="BW5" i="16"/>
  <c r="BS5" i="16"/>
  <c r="BO5" i="16"/>
  <c r="BK5" i="16"/>
  <c r="BG5" i="16"/>
  <c r="BC5" i="16"/>
  <c r="AY5" i="16"/>
  <c r="AU5" i="16"/>
  <c r="AQ5" i="16"/>
  <c r="AM5" i="16"/>
  <c r="AI5" i="16"/>
  <c r="AE5" i="16"/>
  <c r="AA5" i="16"/>
  <c r="W5" i="16"/>
  <c r="S5" i="16"/>
  <c r="O5" i="16"/>
  <c r="K5" i="16"/>
  <c r="G5" i="16"/>
  <c r="BW4" i="16"/>
  <c r="BS4" i="16"/>
  <c r="BO4" i="16"/>
  <c r="BK4" i="16"/>
  <c r="BG4" i="16"/>
  <c r="BC4" i="16"/>
  <c r="AY4" i="16"/>
  <c r="AU4" i="16"/>
  <c r="AQ4" i="16"/>
  <c r="AM4" i="16"/>
  <c r="AI4" i="16"/>
  <c r="AE4" i="16"/>
  <c r="AA4" i="16"/>
  <c r="W4" i="16"/>
  <c r="S4" i="16"/>
  <c r="O4" i="16"/>
  <c r="K4" i="16"/>
  <c r="G4" i="16"/>
  <c r="BW3" i="16"/>
  <c r="BW9" i="16" s="1"/>
  <c r="BS3" i="16"/>
  <c r="BS9" i="16" s="1"/>
  <c r="BO3" i="16"/>
  <c r="BO9" i="16" s="1"/>
  <c r="BK3" i="16"/>
  <c r="BK9" i="16" s="1"/>
  <c r="BG3" i="16"/>
  <c r="BG9" i="16" s="1"/>
  <c r="BC3" i="16"/>
  <c r="BC9" i="16" s="1"/>
  <c r="AY3" i="16"/>
  <c r="AY9" i="16" s="1"/>
  <c r="AU3" i="16"/>
  <c r="AQ3" i="16"/>
  <c r="AQ9" i="16" s="1"/>
  <c r="AM3" i="16"/>
  <c r="AM9" i="16" s="1"/>
  <c r="AI3" i="16"/>
  <c r="AI9" i="16" s="1"/>
  <c r="AE3" i="16"/>
  <c r="AE9" i="16" s="1"/>
  <c r="AA3" i="16"/>
  <c r="AA9" i="16" s="1"/>
  <c r="W3" i="16"/>
  <c r="W9" i="16" s="1"/>
  <c r="S3" i="16"/>
  <c r="S9" i="16" s="1"/>
  <c r="O3" i="16"/>
  <c r="O9" i="16" s="1"/>
  <c r="K3" i="16"/>
  <c r="G3" i="16"/>
  <c r="R7" i="15"/>
  <c r="Q7" i="15"/>
  <c r="L7" i="15"/>
  <c r="K7" i="15"/>
  <c r="J7" i="15"/>
  <c r="I7" i="15"/>
  <c r="D7" i="15"/>
  <c r="C7" i="15"/>
  <c r="B7" i="15"/>
  <c r="M6" i="15"/>
  <c r="M7" i="15" s="1"/>
  <c r="S5" i="15"/>
  <c r="R5" i="15"/>
  <c r="Q5" i="15"/>
  <c r="P5" i="15"/>
  <c r="O5" i="15"/>
  <c r="O6" i="15" s="1"/>
  <c r="O7" i="15" s="1"/>
  <c r="N5" i="15"/>
  <c r="M5" i="15"/>
  <c r="L5" i="15"/>
  <c r="K5" i="15"/>
  <c r="J5" i="15"/>
  <c r="I5" i="15"/>
  <c r="H5" i="15"/>
  <c r="G5" i="15"/>
  <c r="F5" i="15"/>
  <c r="E5" i="15"/>
  <c r="D5" i="15"/>
  <c r="S4" i="15"/>
  <c r="S6" i="15" s="1"/>
  <c r="R4" i="15"/>
  <c r="R6" i="15" s="1"/>
  <c r="Q4" i="15"/>
  <c r="Q6" i="15" s="1"/>
  <c r="P4" i="15"/>
  <c r="O4" i="15"/>
  <c r="N4" i="15"/>
  <c r="N6" i="15" s="1"/>
  <c r="N7" i="15" s="1"/>
  <c r="M4" i="15"/>
  <c r="L4" i="15"/>
  <c r="L6" i="15" s="1"/>
  <c r="K4" i="15"/>
  <c r="K6" i="15" s="1"/>
  <c r="J4" i="15"/>
  <c r="J6" i="15" s="1"/>
  <c r="I4" i="15"/>
  <c r="I6" i="15" s="1"/>
  <c r="H4" i="15"/>
  <c r="G4" i="15"/>
  <c r="F4" i="15"/>
  <c r="F6" i="15" s="1"/>
  <c r="F7" i="15" s="1"/>
  <c r="E4" i="15"/>
  <c r="E6" i="15" s="1"/>
  <c r="E7" i="15" s="1"/>
  <c r="D4" i="15"/>
  <c r="D6" i="15" s="1"/>
  <c r="C6" i="15"/>
  <c r="B6" i="15"/>
  <c r="H8" i="2"/>
  <c r="L8" i="2"/>
  <c r="P8" i="2"/>
  <c r="T8" i="2"/>
  <c r="X8" i="2"/>
  <c r="AB8" i="2"/>
  <c r="AF8" i="2"/>
  <c r="AJ8" i="2"/>
  <c r="AN8" i="2"/>
  <c r="AR8" i="2"/>
  <c r="AV8" i="2"/>
  <c r="AZ8" i="2"/>
  <c r="BD8" i="2"/>
  <c r="BH8" i="2"/>
  <c r="BL8" i="2"/>
  <c r="BP8" i="2"/>
  <c r="BT8" i="2"/>
  <c r="BX8" i="2"/>
  <c r="E17" i="9"/>
  <c r="E16" i="9"/>
  <c r="E15" i="9"/>
  <c r="BC5" i="4"/>
  <c r="AZ5" i="4"/>
  <c r="AW5" i="4"/>
  <c r="AT5" i="4"/>
  <c r="AQ5" i="4"/>
  <c r="AN5" i="4"/>
  <c r="AK5" i="4"/>
  <c r="AH5" i="4"/>
  <c r="AE5" i="4"/>
  <c r="AB5" i="4"/>
  <c r="Y5" i="4"/>
  <c r="V5" i="4"/>
  <c r="S5" i="4"/>
  <c r="P5" i="4"/>
  <c r="M5" i="4"/>
  <c r="J5" i="4"/>
  <c r="BC4" i="4"/>
  <c r="BC6" i="4" s="1"/>
  <c r="BC7" i="4" s="1"/>
  <c r="AZ4" i="4"/>
  <c r="AZ6" i="4" s="1"/>
  <c r="AZ7" i="4" s="1"/>
  <c r="AW4" i="4"/>
  <c r="AW6" i="4" s="1"/>
  <c r="AW7" i="4" s="1"/>
  <c r="AT4" i="4"/>
  <c r="AT6" i="4" s="1"/>
  <c r="AT7" i="4" s="1"/>
  <c r="AQ4" i="4"/>
  <c r="AQ6" i="4" s="1"/>
  <c r="AQ7" i="4" s="1"/>
  <c r="AN4" i="4"/>
  <c r="AN6" i="4" s="1"/>
  <c r="AN7" i="4" s="1"/>
  <c r="AK4" i="4"/>
  <c r="AK6" i="4" s="1"/>
  <c r="AK7" i="4" s="1"/>
  <c r="AH4" i="4"/>
  <c r="AH6" i="4" s="1"/>
  <c r="AH7" i="4" s="1"/>
  <c r="AE4" i="4"/>
  <c r="AE6" i="4" s="1"/>
  <c r="AE7" i="4" s="1"/>
  <c r="AB4" i="4"/>
  <c r="AB6" i="4" s="1"/>
  <c r="AB7" i="4" s="1"/>
  <c r="Y4" i="4"/>
  <c r="Y6" i="4" s="1"/>
  <c r="Y7" i="4" s="1"/>
  <c r="V4" i="4"/>
  <c r="V6" i="4" s="1"/>
  <c r="V7" i="4" s="1"/>
  <c r="S4" i="4"/>
  <c r="S6" i="4" s="1"/>
  <c r="S7" i="4" s="1"/>
  <c r="P4" i="4"/>
  <c r="P6" i="4" s="1"/>
  <c r="P7" i="4" s="1"/>
  <c r="M4" i="4"/>
  <c r="M6" i="4" s="1"/>
  <c r="M7" i="4" s="1"/>
  <c r="J4" i="4"/>
  <c r="J6" i="4" s="1"/>
  <c r="J7" i="4" s="1"/>
  <c r="G5" i="4"/>
  <c r="G6" i="4" s="1"/>
  <c r="G7" i="4" s="1"/>
  <c r="G4" i="4"/>
  <c r="D5" i="4"/>
  <c r="D4" i="4"/>
  <c r="BS10" i="16" l="1"/>
  <c r="AQ10" i="16"/>
  <c r="O10" i="16"/>
  <c r="AU10" i="16"/>
  <c r="BW10" i="16"/>
  <c r="S10" i="16"/>
  <c r="AY10" i="16"/>
  <c r="AE10" i="16"/>
  <c r="BK10" i="16"/>
  <c r="BC10" i="16"/>
  <c r="AA10" i="16"/>
  <c r="AI10" i="16"/>
  <c r="BO10" i="16"/>
  <c r="W10" i="16"/>
  <c r="BG10" i="16"/>
  <c r="K10" i="16"/>
  <c r="AM10" i="16"/>
  <c r="K9" i="16"/>
  <c r="G9" i="16"/>
  <c r="G6" i="15"/>
  <c r="G7" i="15" s="1"/>
  <c r="H6" i="15"/>
  <c r="H7" i="15" s="1"/>
  <c r="P6" i="15"/>
  <c r="P7" i="15" s="1"/>
  <c r="D17" i="9"/>
  <c r="D16" i="9"/>
  <c r="D15" i="9"/>
  <c r="BW9" i="2" l="1"/>
  <c r="BV9" i="2"/>
  <c r="BU9" i="2"/>
  <c r="BS9" i="2"/>
  <c r="BR9" i="2"/>
  <c r="BQ9" i="2"/>
  <c r="BO9" i="2"/>
  <c r="BN9" i="2"/>
  <c r="BM9" i="2"/>
  <c r="BK9" i="2"/>
  <c r="BJ9" i="2"/>
  <c r="BI9" i="2"/>
  <c r="BX7" i="2"/>
  <c r="BT7" i="2"/>
  <c r="BP7" i="2"/>
  <c r="BL7" i="2"/>
  <c r="BX6" i="2"/>
  <c r="BT6" i="2"/>
  <c r="BP6" i="2"/>
  <c r="BL6" i="2"/>
  <c r="BX5" i="2"/>
  <c r="BT5" i="2"/>
  <c r="BP5" i="2"/>
  <c r="BL5" i="2"/>
  <c r="BX4" i="2"/>
  <c r="BT4" i="2"/>
  <c r="BP4" i="2"/>
  <c r="BL4" i="2"/>
  <c r="BX3" i="2"/>
  <c r="BX9" i="2" s="1"/>
  <c r="BT3" i="2"/>
  <c r="BT9" i="2" s="1"/>
  <c r="BP3" i="2"/>
  <c r="BP9" i="2" s="1"/>
  <c r="BL3" i="2"/>
  <c r="BL9" i="2" s="1"/>
  <c r="J21" i="5"/>
  <c r="J20" i="5"/>
  <c r="J19" i="5"/>
  <c r="J18" i="5"/>
  <c r="BL10" i="2" l="1"/>
  <c r="C18" i="5" s="1"/>
  <c r="E18" i="5" s="1"/>
  <c r="L18" i="5" s="1"/>
  <c r="P18" i="5" s="1"/>
  <c r="BP10" i="2"/>
  <c r="C19" i="5" s="1"/>
  <c r="E19" i="5" s="1"/>
  <c r="L19" i="5" s="1"/>
  <c r="P19" i="5" s="1"/>
  <c r="BX10" i="2"/>
  <c r="C21" i="5" s="1"/>
  <c r="E21" i="5" s="1"/>
  <c r="L21" i="5" s="1"/>
  <c r="P21" i="5" s="1"/>
  <c r="BT10" i="2"/>
  <c r="C20" i="5" s="1"/>
  <c r="E20" i="5" s="1"/>
  <c r="L20" i="5" s="1"/>
  <c r="P20" i="5" s="1"/>
  <c r="E9" i="2"/>
  <c r="D9" i="2"/>
  <c r="D10" i="2" s="1"/>
  <c r="BG9" i="2"/>
  <c r="BF9" i="2"/>
  <c r="BE9" i="2"/>
  <c r="BC9" i="2"/>
  <c r="BB9" i="2"/>
  <c r="BA9" i="2"/>
  <c r="AY9" i="2"/>
  <c r="AX9" i="2"/>
  <c r="AW9" i="2"/>
  <c r="AU9" i="2"/>
  <c r="AT9" i="2"/>
  <c r="AS9" i="2"/>
  <c r="AQ9" i="2"/>
  <c r="AP9" i="2"/>
  <c r="AO9" i="2"/>
  <c r="AM9" i="2"/>
  <c r="AL9" i="2"/>
  <c r="AK9" i="2"/>
  <c r="AI9" i="2"/>
  <c r="AH9" i="2"/>
  <c r="AG9" i="2"/>
  <c r="AE9" i="2"/>
  <c r="AD9" i="2"/>
  <c r="AC9" i="2"/>
  <c r="AA9" i="2"/>
  <c r="Z9" i="2"/>
  <c r="Y9" i="2"/>
  <c r="W9" i="2"/>
  <c r="V9" i="2"/>
  <c r="U9" i="2"/>
  <c r="S9" i="2"/>
  <c r="R9" i="2"/>
  <c r="Q9" i="2"/>
  <c r="O9" i="2"/>
  <c r="N9" i="2"/>
  <c r="M9" i="2"/>
  <c r="K9" i="2"/>
  <c r="J9" i="2"/>
  <c r="I9" i="2"/>
  <c r="G9" i="2"/>
  <c r="F9" i="2"/>
  <c r="BH7" i="2"/>
  <c r="BD7" i="2"/>
  <c r="AZ7" i="2"/>
  <c r="AV7" i="2"/>
  <c r="AR7" i="2"/>
  <c r="AN7" i="2"/>
  <c r="AJ7" i="2"/>
  <c r="AF7" i="2"/>
  <c r="AB7" i="2"/>
  <c r="X7" i="2"/>
  <c r="T7" i="2"/>
  <c r="P7" i="2"/>
  <c r="L7" i="2"/>
  <c r="H7" i="2"/>
  <c r="D10" i="5" l="1"/>
  <c r="D9" i="5"/>
  <c r="D8" i="5"/>
  <c r="D7" i="5"/>
  <c r="D6" i="4"/>
  <c r="D7" i="4" s="1"/>
  <c r="D12" i="5"/>
  <c r="J17" i="5"/>
  <c r="J16" i="5"/>
  <c r="J15" i="5"/>
  <c r="J14" i="5"/>
  <c r="J13" i="5"/>
  <c r="J12" i="5"/>
  <c r="J11" i="5"/>
  <c r="J10" i="5"/>
  <c r="J9" i="5"/>
  <c r="J8" i="5"/>
  <c r="J7" i="5"/>
  <c r="J6" i="5"/>
  <c r="J5" i="5"/>
  <c r="J4" i="5"/>
  <c r="D15" i="5" l="1"/>
  <c r="D11" i="5"/>
  <c r="D14" i="5"/>
  <c r="D13" i="5"/>
  <c r="D5" i="5"/>
  <c r="D6" i="5"/>
  <c r="D4" i="5"/>
  <c r="BH6" i="2"/>
  <c r="BD6" i="2"/>
  <c r="AZ6" i="2"/>
  <c r="AV6" i="2"/>
  <c r="AR6" i="2"/>
  <c r="AN6" i="2"/>
  <c r="AJ6" i="2"/>
  <c r="AF6" i="2"/>
  <c r="AB6" i="2"/>
  <c r="X6" i="2"/>
  <c r="T6" i="2"/>
  <c r="P6" i="2"/>
  <c r="L6" i="2"/>
  <c r="H6" i="2"/>
  <c r="BH5" i="2"/>
  <c r="BD5" i="2"/>
  <c r="AZ5" i="2"/>
  <c r="AV5" i="2"/>
  <c r="AR5" i="2"/>
  <c r="AN5" i="2"/>
  <c r="AJ5" i="2"/>
  <c r="AF5" i="2"/>
  <c r="AB5" i="2"/>
  <c r="X5" i="2"/>
  <c r="T5" i="2"/>
  <c r="P5" i="2"/>
  <c r="L5" i="2"/>
  <c r="H5" i="2"/>
  <c r="BH4" i="2"/>
  <c r="BD4" i="2"/>
  <c r="AZ4" i="2"/>
  <c r="AV4" i="2"/>
  <c r="AR4" i="2"/>
  <c r="AN4" i="2"/>
  <c r="AJ4" i="2"/>
  <c r="AF4" i="2"/>
  <c r="AB4" i="2"/>
  <c r="X4" i="2"/>
  <c r="T4" i="2"/>
  <c r="P4" i="2"/>
  <c r="L4" i="2"/>
  <c r="H4" i="2"/>
  <c r="BH3" i="2"/>
  <c r="BD3" i="2"/>
  <c r="AZ3" i="2"/>
  <c r="AV3" i="2"/>
  <c r="AR3" i="2"/>
  <c r="AN3" i="2"/>
  <c r="AJ3" i="2"/>
  <c r="AF3" i="2"/>
  <c r="AB3" i="2"/>
  <c r="X3" i="2"/>
  <c r="T3" i="2"/>
  <c r="P3" i="2"/>
  <c r="L3" i="2"/>
  <c r="H3" i="2"/>
  <c r="T9" i="2" l="1"/>
  <c r="AZ9" i="2"/>
  <c r="BD9" i="2"/>
  <c r="AB9" i="2"/>
  <c r="BH9" i="2"/>
  <c r="AF9" i="2"/>
  <c r="AV9" i="2"/>
  <c r="AJ9" i="2"/>
  <c r="X9" i="2"/>
  <c r="H9" i="2"/>
  <c r="H10" i="2" s="1"/>
  <c r="C4" i="5" s="1"/>
  <c r="E4" i="5" s="1"/>
  <c r="L4" i="5" s="1"/>
  <c r="P4" i="5" s="1"/>
  <c r="AN9" i="2"/>
  <c r="AR9" i="2"/>
  <c r="P9" i="2"/>
  <c r="P10" i="2" s="1"/>
  <c r="L9" i="2"/>
  <c r="L10" i="2" s="1"/>
  <c r="AV10" i="2" l="1"/>
  <c r="C14" i="5" s="1"/>
  <c r="E14" i="5" s="1"/>
  <c r="L14" i="5" s="1"/>
  <c r="P14" i="5" s="1"/>
  <c r="BH10" i="2"/>
  <c r="C17" i="5" s="1"/>
  <c r="E17" i="5" s="1"/>
  <c r="L17" i="5" s="1"/>
  <c r="P17" i="5" s="1"/>
  <c r="AB10" i="2"/>
  <c r="C9" i="5" s="1"/>
  <c r="E9" i="5" s="1"/>
  <c r="L9" i="5" s="1"/>
  <c r="P9" i="5" s="1"/>
  <c r="AR10" i="2"/>
  <c r="C13" i="5" s="1"/>
  <c r="E13" i="5" s="1"/>
  <c r="L13" i="5" s="1"/>
  <c r="P13" i="5" s="1"/>
  <c r="AN10" i="2"/>
  <c r="C12" i="5" s="1"/>
  <c r="E12" i="5" s="1"/>
  <c r="L12" i="5" s="1"/>
  <c r="P12" i="5" s="1"/>
  <c r="BD10" i="2"/>
  <c r="C16" i="5" s="1"/>
  <c r="E16" i="5" s="1"/>
  <c r="L16" i="5" s="1"/>
  <c r="P16" i="5" s="1"/>
  <c r="AJ10" i="2"/>
  <c r="C11" i="5" s="1"/>
  <c r="E11" i="5" s="1"/>
  <c r="L11" i="5" s="1"/>
  <c r="P11" i="5" s="1"/>
  <c r="AF10" i="2"/>
  <c r="C10" i="5" s="1"/>
  <c r="E10" i="5" s="1"/>
  <c r="L10" i="5" s="1"/>
  <c r="P10" i="5" s="1"/>
  <c r="AZ10" i="2"/>
  <c r="C15" i="5" s="1"/>
  <c r="E15" i="5" s="1"/>
  <c r="L15" i="5" s="1"/>
  <c r="P15" i="5" s="1"/>
  <c r="X10" i="2"/>
  <c r="C8" i="5" s="1"/>
  <c r="E8" i="5" s="1"/>
  <c r="L8" i="5" s="1"/>
  <c r="P8" i="5" s="1"/>
  <c r="T10" i="2"/>
  <c r="C7" i="5" s="1"/>
  <c r="E7" i="5" s="1"/>
  <c r="L7" i="5" s="1"/>
  <c r="P7" i="5" s="1"/>
  <c r="C5" i="5"/>
  <c r="E5" i="5" s="1"/>
  <c r="L5" i="5" s="1"/>
  <c r="P5" i="5" s="1"/>
  <c r="C6" i="5"/>
  <c r="E6" i="5" s="1"/>
  <c r="L6" i="5" s="1"/>
  <c r="P6" i="5" s="1"/>
  <c r="D18" i="5"/>
  <c r="D16" i="5"/>
  <c r="D17" i="5"/>
  <c r="D19" i="5" l="1"/>
  <c r="D20" i="5"/>
  <c r="D21" i="5" l="1"/>
</calcChain>
</file>

<file path=xl/sharedStrings.xml><?xml version="1.0" encoding="utf-8"?>
<sst xmlns="http://schemas.openxmlformats.org/spreadsheetml/2006/main" count="487" uniqueCount="128">
  <si>
    <t>Req ID</t>
  </si>
  <si>
    <t>Max Points</t>
  </si>
  <si>
    <t>Bidder H</t>
  </si>
  <si>
    <t>Eval 1</t>
  </si>
  <si>
    <t>Eval 2</t>
  </si>
  <si>
    <t>Eval 3</t>
  </si>
  <si>
    <t>Eval
Avg.</t>
  </si>
  <si>
    <t>N/A</t>
  </si>
  <si>
    <t>Bidder A</t>
  </si>
  <si>
    <t>Bidder B</t>
  </si>
  <si>
    <t>Bidder C</t>
  </si>
  <si>
    <t>Bidder D</t>
  </si>
  <si>
    <t>Bidder E</t>
  </si>
  <si>
    <t>Bidder F</t>
  </si>
  <si>
    <t>Bidder G</t>
  </si>
  <si>
    <t>Bidder I</t>
  </si>
  <si>
    <t>Bidder J</t>
  </si>
  <si>
    <t>Bidder K</t>
  </si>
  <si>
    <t>Bidder L</t>
  </si>
  <si>
    <t>Bidder M</t>
  </si>
  <si>
    <t>Bidder N</t>
  </si>
  <si>
    <t>Req.
Priority</t>
  </si>
  <si>
    <t>MS</t>
  </si>
  <si>
    <t>DS</t>
  </si>
  <si>
    <t>Required Submittals</t>
  </si>
  <si>
    <t>Subtotal
(1000 pts)</t>
  </si>
  <si>
    <t>Small Business 
(50 pts)</t>
  </si>
  <si>
    <t>Veteran-owned
(50 pts.)</t>
  </si>
  <si>
    <t>EO 18-03
(50 pts)</t>
  </si>
  <si>
    <t>Preference Subtotals
(150 pts)</t>
  </si>
  <si>
    <t>Total
Score
(1150)</t>
  </si>
  <si>
    <t>Percentage based on max points</t>
  </si>
  <si>
    <t>Bidder O</t>
  </si>
  <si>
    <t>Bidder P</t>
  </si>
  <si>
    <t>Bidder Q</t>
  </si>
  <si>
    <t>Bidder R</t>
  </si>
  <si>
    <t>Total Points</t>
  </si>
  <si>
    <t>Overall Score</t>
  </si>
  <si>
    <t>Total Cost</t>
  </si>
  <si>
    <t>Overall Score (max. 400 points)</t>
  </si>
  <si>
    <t>Requirement
(600 pts.)</t>
  </si>
  <si>
    <t>Cost 
(400 pts.)</t>
  </si>
  <si>
    <t xml:space="preserve">Bidder P </t>
  </si>
  <si>
    <t>Evaluator:</t>
  </si>
  <si>
    <t xml:space="preserve"> Bidder:</t>
  </si>
  <si>
    <t>Evaluator</t>
  </si>
  <si>
    <t>Using the scoring matrix below, determine the appropriate score for each requirement.</t>
  </si>
  <si>
    <t>Item #</t>
  </si>
  <si>
    <t>Manditory Scored Requirements</t>
  </si>
  <si>
    <t>Score</t>
  </si>
  <si>
    <t>Notes</t>
  </si>
  <si>
    <t>Measure</t>
  </si>
  <si>
    <t>Definition</t>
  </si>
  <si>
    <t>Exceeded Expectations</t>
  </si>
  <si>
    <t xml:space="preserve">Exceeds expectations with substantial, detailed added value to the agency. Addresses concerns beyond what was cited in the solicitation that are of relevance to the evaluator.
Response indicates excellent capability and support of the requirements identified in the solicitation.  Response stands above all others with no shortfalls whatsoever.
</t>
  </si>
  <si>
    <t>Value Added Response</t>
  </si>
  <si>
    <t>Response exceeds expectations, details some added value elements, but there is still room for improvement either in content or in relevance.</t>
  </si>
  <si>
    <t>Meets Requirements - Sufficient Detail</t>
  </si>
  <si>
    <t xml:space="preserve">Meets the requirements of the solicitation and instructions, and details such. There are no critical shortfalls but does not exceed expectations. No value added. </t>
  </si>
  <si>
    <t>Meets Requirements - Lacking Detail</t>
  </si>
  <si>
    <t>The response lacks detail on how it will meet the minimum expectations from the solicitation and instructions. Evaluator has concerns with this response, but believes it meets minimum requirements.</t>
  </si>
  <si>
    <t>Does Not Meet Expectations/Non-Responsive</t>
  </si>
  <si>
    <t>Response is incomplete and serious shortfalls in capability exist.  Clearly does not meet the standards or the requirements set forth are not addressed. Evaluator has critical concerns with this response.</t>
  </si>
  <si>
    <t>Max.
Pts</t>
  </si>
  <si>
    <t>Evaluator Scoring Guide</t>
  </si>
  <si>
    <t>MS
Points</t>
  </si>
  <si>
    <t>DS 
Points</t>
  </si>
  <si>
    <t>Exhibit A1
Bidder’s Cert</t>
  </si>
  <si>
    <t>Exhibit A2
Bidder Profile</t>
  </si>
  <si>
    <t>Exhibit C
Bid Price</t>
  </si>
  <si>
    <t>Optional</t>
  </si>
  <si>
    <t xml:space="preserve">Exhibit D1
Contract Issues </t>
  </si>
  <si>
    <t>Submitted Proposals</t>
  </si>
  <si>
    <t>Responsiveness Check (Pass/Fail)</t>
  </si>
  <si>
    <t>Exhibit B
Perform Req</t>
  </si>
  <si>
    <t>Bidder/Course J</t>
  </si>
  <si>
    <t xml:space="preserve">Requirement </t>
  </si>
  <si>
    <t>Bidder  I</t>
  </si>
  <si>
    <t>Bidder  O</t>
  </si>
  <si>
    <t>Oral Interview
(200 pts.)</t>
  </si>
  <si>
    <t xml:space="preserve">Bidder A </t>
  </si>
  <si>
    <t xml:space="preserve">Bidder B </t>
  </si>
  <si>
    <t>Project Manager</t>
  </si>
  <si>
    <t>Cost Factor</t>
  </si>
  <si>
    <t>Business Analyst</t>
  </si>
  <si>
    <t>Est. Hours
(monthly)</t>
  </si>
  <si>
    <t>Hourly
Rate</t>
  </si>
  <si>
    <t>Monthly
Cost</t>
  </si>
  <si>
    <t>Cut and paste the scored requirements being evaluated here and enter the maximum points bidder can receive for this requirement in the "Max Point" column.</t>
  </si>
  <si>
    <t>Meets Minimum Pass/Fail Req</t>
  </si>
  <si>
    <t>Enter criteria used to help evaluators score the requirement</t>
  </si>
  <si>
    <t>Copy and pasted the scored requirement being evaluated.</t>
  </si>
  <si>
    <t>Bidder Name</t>
  </si>
  <si>
    <t>Item No.</t>
  </si>
  <si>
    <t>Enter the item/question that the bidder is being evaluated on. Enter the maximum points bidder can receive for the item/question under the "Max Point" column.</t>
  </si>
  <si>
    <t>Item / Question</t>
  </si>
  <si>
    <t>Total Points (maxium 200)</t>
  </si>
  <si>
    <t>Communication/Presentation skills</t>
  </si>
  <si>
    <t>Check Department of Revenue (DOR) Business Lookup tool to ensure the bidder is registered and has reseller permits if applicable.</t>
  </si>
  <si>
    <t>Check Secretary of State (SOS) Corporation Search tool to verify the bidder is registered and their account is active.</t>
  </si>
  <si>
    <t>Check WEBS if bidder is registered and how bidder self-certified their business type (Small/Veteran Business) and does it align with selection in Exhibit A-1/A-2.</t>
  </si>
  <si>
    <t>Check Office of Minority and Women's Business Enterprise (OMWBE) status for bidders that indicated OMWBE certification in Exhibit A-2.</t>
  </si>
  <si>
    <t>Check DES Debarment Database to ensure bidder is not on the list.</t>
  </si>
  <si>
    <r>
      <t xml:space="preserve">Check Federal Debarment Database to make sure bidder is not debarred.  Note: Not all bidders will have records in this database. </t>
    </r>
    <r>
      <rPr>
        <u/>
        <sz val="11"/>
        <color theme="8" tint="-0.249977111117893"/>
        <rFont val="Calibri"/>
        <family val="2"/>
        <scheme val="minor"/>
      </rPr>
      <t xml:space="preserve"> </t>
    </r>
  </si>
  <si>
    <t>Search US Office of Foreign Assets Control (OFAC) to confirm the bidder (and/or principal owner, if known) is not on the list of sanctioned companies/persons.</t>
  </si>
  <si>
    <t>Reference 1</t>
  </si>
  <si>
    <t>Reference 2</t>
  </si>
  <si>
    <t>Reference 3</t>
  </si>
  <si>
    <t>Recent News Articles or Pending Litigations - anything that might speak to capability, character, or business practices that is in conflict with the state's standards and priorities.</t>
  </si>
  <si>
    <t>Customer Reviews (if applicable)</t>
  </si>
  <si>
    <t>Better Business Bureau (if applicable)</t>
  </si>
  <si>
    <t xml:space="preserve">Department of Licensing (DOL) License Lookup tool to confirm the bidder has the appropriate professional or business license. </t>
  </si>
  <si>
    <t xml:space="preserve">Department of Labor and Industries (LNI) tool to verify  if a bidder has an expired account, insurance or bond, any lawsuits against the bond, L&amp;I tax debts, or license violations. </t>
  </si>
  <si>
    <t>Occupational Safety and Health Administration (OSHA) database to check if there are any inspections or cases against the bidder.</t>
  </si>
  <si>
    <t>US Food and Drug Administration (FDA), FDA Who Must Register or Establishment Registration.</t>
  </si>
  <si>
    <t>If there is risk of sweatshops for a certain commodity, search the Sweat free Purchasing Consortium database.</t>
  </si>
  <si>
    <t>Conflicts between bidder’s business practices and our Environmentally Preferred Purchasing (EPP) standards</t>
  </si>
  <si>
    <t>Verification of business registration &amp; standing</t>
  </si>
  <si>
    <t>Pass/Fail</t>
  </si>
  <si>
    <t>Verify certficates of insurance are in compliance with contract requirements.</t>
  </si>
  <si>
    <t xml:space="preserve">Pass/Fail </t>
  </si>
  <si>
    <t>Perform Internet searches</t>
  </si>
  <si>
    <t>Perform reference checks</t>
  </si>
  <si>
    <t>Verify insurance requirements</t>
  </si>
  <si>
    <t>Criteria/Steps for Determining Responsibility
(for top-scored bidders)</t>
  </si>
  <si>
    <t>If applicable, additional verification for specific commodities</t>
  </si>
  <si>
    <t>References
Listed</t>
  </si>
  <si>
    <t>Top-Scored Bidders Advance
 to Oral Interview  Round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</si>
</sst>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4" formatCode="_(&quot;$&quot;* #,##0.00_);_(&quot;$&quot;* \(#,##0.00\);_(&quot;$&quot;* &quot;-&quot;??_);_(@_)"/>
    <numFmt numFmtId="164" formatCode="0.0%"/>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0"/>
      <name val="Calibri"/>
      <family val="2"/>
      <scheme val="minor"/>
    </font>
    <font>
      <b/>
      <sz val="11"/>
      <name val="Calibri"/>
      <family val="2"/>
      <scheme val="minor"/>
    </font>
    <font>
      <sz val="11"/>
      <name val="Calibri"/>
      <family val="2"/>
      <scheme val="minor"/>
    </font>
    <font>
      <b/>
      <sz val="9"/>
      <name val="Calibri"/>
      <family val="2"/>
      <scheme val="minor"/>
    </font>
    <font>
      <b/>
      <sz val="9"/>
      <color theme="1"/>
      <name val="Calibri"/>
      <family val="2"/>
      <scheme val="minor"/>
    </font>
    <font>
      <b/>
      <sz val="14"/>
      <color theme="0"/>
      <name val="Calibri"/>
      <family val="2"/>
      <scheme val="minor"/>
    </font>
    <font>
      <b/>
      <sz val="22"/>
      <color theme="0"/>
      <name val="Calibri"/>
      <family val="2"/>
      <scheme val="minor"/>
    </font>
    <font>
      <b/>
      <sz val="12"/>
      <color theme="1"/>
      <name val="Calibri"/>
      <family val="2"/>
      <scheme val="minor"/>
    </font>
    <font>
      <b/>
      <sz val="12"/>
      <name val="Calibri"/>
      <family val="2"/>
      <scheme val="minor"/>
    </font>
    <font>
      <b/>
      <sz val="11"/>
      <name val="Arial"/>
      <family val="2"/>
    </font>
    <font>
      <sz val="11"/>
      <name val="Arial"/>
      <family val="2"/>
    </font>
    <font>
      <sz val="10"/>
      <name val="Arial"/>
      <family val="2"/>
    </font>
    <font>
      <u/>
      <sz val="11"/>
      <color theme="10"/>
      <name val="Calibri"/>
      <family val="2"/>
      <scheme val="minor"/>
    </font>
    <font>
      <u/>
      <sz val="11"/>
      <color theme="8" tint="-0.249977111117893"/>
      <name val="Calibri"/>
      <family val="2"/>
      <scheme val="minor"/>
    </font>
    <font>
      <sz val="8"/>
      <name val="Calibri"/>
      <family val="2"/>
      <scheme val="minor"/>
    </font>
  </fonts>
  <fills count="16">
    <fill>
      <patternFill patternType="none"/>
    </fill>
    <fill>
      <patternFill patternType="gray125"/>
    </fill>
    <fill>
      <patternFill patternType="solid">
        <fgColor theme="2"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3" tint="-0.249977111117893"/>
        <bgColor indexed="64"/>
      </patternFill>
    </fill>
    <fill>
      <patternFill patternType="solid">
        <fgColor theme="1" tint="0.14999847407452621"/>
        <bgColor indexed="64"/>
      </patternFill>
    </fill>
    <fill>
      <patternFill patternType="solid">
        <fgColor theme="2" tint="-0.89999084444715716"/>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1" tint="0.34998626667073579"/>
        <bgColor indexed="64"/>
      </patternFill>
    </fill>
    <fill>
      <patternFill patternType="solid">
        <fgColor theme="2"/>
        <bgColor indexed="64"/>
      </patternFill>
    </fill>
    <fill>
      <patternFill patternType="solid">
        <fgColor theme="8" tint="-0.499984740745262"/>
        <bgColor indexed="64"/>
      </patternFill>
    </fill>
    <fill>
      <patternFill patternType="solid">
        <fgColor theme="1" tint="0.499984740745262"/>
        <bgColor indexed="64"/>
      </patternFill>
    </fill>
    <fill>
      <patternFill patternType="solid">
        <fgColor theme="0"/>
        <bgColor indexed="64"/>
      </patternFill>
    </fill>
  </fills>
  <borders count="73">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thick">
        <color theme="3" tint="-0.24994659260841701"/>
      </bottom>
      <diagonal/>
    </border>
    <border>
      <left style="thin">
        <color indexed="64"/>
      </left>
      <right style="thin">
        <color indexed="64"/>
      </right>
      <top/>
      <bottom style="thick">
        <color theme="3"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ck">
        <color theme="3" tint="-0.24994659260841701"/>
      </top>
      <bottom/>
      <diagonal/>
    </border>
    <border>
      <left/>
      <right/>
      <top style="thick">
        <color theme="3" tint="-0.24994659260841701"/>
      </top>
      <bottom/>
      <diagonal/>
    </border>
    <border>
      <left/>
      <right style="thin">
        <color indexed="64"/>
      </right>
      <top style="thick">
        <color theme="3" tint="-0.24994659260841701"/>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ck">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medium">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bottom style="thick">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diagonal/>
    </border>
    <border>
      <left/>
      <right style="thick">
        <color indexed="64"/>
      </right>
      <top/>
      <bottom style="thick">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bottom style="thick">
        <color theme="3" tint="-0.24994659260841701"/>
      </bottom>
      <diagonal/>
    </border>
    <border>
      <left style="thin">
        <color indexed="64"/>
      </left>
      <right style="thick">
        <color indexed="64"/>
      </right>
      <top style="thin">
        <color indexed="64"/>
      </top>
      <bottom/>
      <diagonal/>
    </border>
    <border>
      <left style="thin">
        <color indexed="64"/>
      </left>
      <right style="thick">
        <color indexed="64"/>
      </right>
      <top/>
      <bottom style="thick">
        <color theme="3" tint="-0.24994659260841701"/>
      </bottom>
      <diagonal/>
    </border>
    <border>
      <left style="thick">
        <color indexed="64"/>
      </left>
      <right/>
      <top style="thick">
        <color indexed="64"/>
      </top>
      <bottom/>
      <diagonal/>
    </border>
    <border>
      <left/>
      <right style="thin">
        <color indexed="64"/>
      </right>
      <top style="thick">
        <color indexed="64"/>
      </top>
      <bottom/>
      <diagonal/>
    </border>
    <border>
      <left/>
      <right style="thin">
        <color indexed="64"/>
      </right>
      <top/>
      <bottom style="thick">
        <color indexed="64"/>
      </bottom>
      <diagonal/>
    </border>
    <border>
      <left style="thin">
        <color indexed="64"/>
      </left>
      <right/>
      <top style="thick">
        <color indexed="64"/>
      </top>
      <bottom/>
      <diagonal/>
    </border>
    <border>
      <left style="thin">
        <color indexed="64"/>
      </left>
      <right/>
      <top/>
      <bottom style="thick">
        <color indexed="64"/>
      </bottom>
      <diagonal/>
    </border>
    <border>
      <left/>
      <right style="thin">
        <color indexed="64"/>
      </right>
      <top/>
      <bottom/>
      <diagonal/>
    </border>
    <border>
      <left/>
      <right style="thin">
        <color indexed="64"/>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223">
    <xf numFmtId="0" fontId="0" fillId="0" borderId="0" xfId="0"/>
    <xf numFmtId="0" fontId="0" fillId="0" borderId="0" xfId="0" applyFont="1"/>
    <xf numFmtId="0" fontId="0" fillId="3" borderId="9" xfId="2" applyNumberFormat="1" applyFont="1" applyFill="1" applyBorder="1" applyAlignment="1">
      <alignment horizontal="center" vertical="center"/>
    </xf>
    <xf numFmtId="0" fontId="6" fillId="0" borderId="9" xfId="1" applyNumberFormat="1" applyFont="1" applyFill="1" applyBorder="1" applyAlignment="1">
      <alignment horizontal="center" vertical="center"/>
    </xf>
    <xf numFmtId="2" fontId="5" fillId="2" borderId="9" xfId="1" applyNumberFormat="1" applyFont="1" applyFill="1" applyBorder="1" applyAlignment="1">
      <alignment horizontal="center" vertical="center"/>
    </xf>
    <xf numFmtId="9" fontId="0" fillId="0" borderId="0" xfId="2" applyFont="1" applyFill="1" applyAlignment="1">
      <alignment horizontal="center" vertical="center"/>
    </xf>
    <xf numFmtId="0" fontId="0" fillId="0" borderId="0" xfId="0" applyFont="1" applyAlignment="1"/>
    <xf numFmtId="0" fontId="0" fillId="0" borderId="0" xfId="0" applyFont="1" applyAlignment="1">
      <alignment horizontal="center" vertical="center"/>
    </xf>
    <xf numFmtId="1" fontId="0" fillId="0" borderId="0" xfId="0" applyNumberFormat="1" applyFont="1" applyAlignment="1">
      <alignment horizontal="center"/>
    </xf>
    <xf numFmtId="0" fontId="0" fillId="0" borderId="0" xfId="0" applyFont="1" applyFill="1" applyAlignment="1">
      <alignment horizontal="center" vertical="center"/>
    </xf>
    <xf numFmtId="0" fontId="6" fillId="0" borderId="9" xfId="0" applyFont="1" applyBorder="1" applyAlignment="1">
      <alignment horizontal="center" vertical="center" wrapText="1"/>
    </xf>
    <xf numFmtId="0" fontId="0" fillId="0" borderId="9" xfId="0" applyFont="1" applyBorder="1" applyAlignment="1">
      <alignment horizontal="justify" vertical="top" wrapText="1"/>
    </xf>
    <xf numFmtId="0" fontId="0" fillId="0" borderId="9" xfId="0" applyFont="1" applyBorder="1" applyAlignment="1">
      <alignment horizontal="center" vertical="center" wrapText="1"/>
    </xf>
    <xf numFmtId="0" fontId="0" fillId="0" borderId="0" xfId="0" applyAlignment="1">
      <alignment horizontal="center"/>
    </xf>
    <xf numFmtId="44" fontId="0" fillId="0" borderId="9" xfId="1" applyFont="1" applyBorder="1" applyAlignment="1" applyProtection="1">
      <alignment horizontal="left" indent="1"/>
    </xf>
    <xf numFmtId="44" fontId="6" fillId="0" borderId="9" xfId="1" applyFont="1" applyFill="1" applyBorder="1" applyProtection="1">
      <protection locked="0"/>
    </xf>
    <xf numFmtId="164" fontId="0" fillId="0" borderId="0" xfId="0" applyNumberFormat="1"/>
    <xf numFmtId="0" fontId="3" fillId="3" borderId="9" xfId="0" applyFont="1" applyFill="1" applyBorder="1" applyAlignment="1" applyProtection="1">
      <alignment horizontal="left" wrapText="1"/>
    </xf>
    <xf numFmtId="0" fontId="8" fillId="5" borderId="9" xfId="0" applyFont="1" applyFill="1" applyBorder="1" applyAlignment="1" applyProtection="1">
      <alignment horizontal="center" vertical="top" wrapText="1"/>
    </xf>
    <xf numFmtId="0" fontId="7" fillId="4" borderId="9" xfId="0" applyFont="1" applyFill="1" applyBorder="1" applyAlignment="1" applyProtection="1">
      <alignment horizontal="center" wrapText="1"/>
    </xf>
    <xf numFmtId="0" fontId="8" fillId="4" borderId="9" xfId="0" applyFont="1" applyFill="1" applyBorder="1" applyAlignment="1" applyProtection="1">
      <alignment horizontal="center" wrapText="1"/>
    </xf>
    <xf numFmtId="0" fontId="8" fillId="6" borderId="9" xfId="0" applyFont="1" applyFill="1" applyBorder="1" applyAlignment="1" applyProtection="1">
      <alignment horizontal="center" vertical="top" wrapText="1"/>
    </xf>
    <xf numFmtId="0" fontId="8" fillId="6" borderId="9" xfId="0" applyFont="1" applyFill="1" applyBorder="1" applyAlignment="1" applyProtection="1">
      <alignment horizontal="center" wrapText="1"/>
    </xf>
    <xf numFmtId="0" fontId="8" fillId="4" borderId="10" xfId="0" applyFont="1" applyFill="1" applyBorder="1" applyAlignment="1" applyProtection="1">
      <alignment horizontal="center" vertical="top" wrapText="1"/>
    </xf>
    <xf numFmtId="0" fontId="0" fillId="0" borderId="0" xfId="0" applyProtection="1"/>
    <xf numFmtId="0" fontId="5" fillId="5" borderId="9" xfId="0" applyFont="1" applyFill="1" applyBorder="1" applyAlignment="1" applyProtection="1">
      <alignment horizontal="center" vertical="center"/>
    </xf>
    <xf numFmtId="9" fontId="0" fillId="7" borderId="0" xfId="2" applyFont="1" applyFill="1" applyProtection="1"/>
    <xf numFmtId="0" fontId="0" fillId="4" borderId="9" xfId="0" applyFont="1" applyFill="1" applyBorder="1" applyAlignment="1" applyProtection="1">
      <alignment horizontal="left" vertical="center"/>
    </xf>
    <xf numFmtId="0" fontId="0" fillId="5" borderId="9" xfId="0" applyFont="1" applyFill="1" applyBorder="1" applyAlignment="1" applyProtection="1">
      <alignment horizontal="left" vertical="center"/>
    </xf>
    <xf numFmtId="2" fontId="0" fillId="0" borderId="9" xfId="0" applyNumberFormat="1" applyFont="1" applyFill="1" applyBorder="1" applyAlignment="1" applyProtection="1">
      <alignment horizontal="right" vertical="center"/>
    </xf>
    <xf numFmtId="0" fontId="0" fillId="5" borderId="9"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9" fontId="0" fillId="0" borderId="9" xfId="2" applyFont="1" applyFill="1" applyBorder="1" applyAlignment="1" applyProtection="1">
      <alignment horizontal="right" vertical="center"/>
    </xf>
    <xf numFmtId="0" fontId="0" fillId="0" borderId="0" xfId="0" applyAlignment="1" applyProtection="1">
      <alignment vertical="center"/>
      <protection locked="0"/>
    </xf>
    <xf numFmtId="0" fontId="0" fillId="0" borderId="0" xfId="0" applyAlignment="1" applyProtection="1">
      <alignment vertical="center"/>
    </xf>
    <xf numFmtId="0" fontId="0" fillId="5" borderId="9" xfId="0" applyFill="1" applyBorder="1" applyAlignment="1" applyProtection="1">
      <alignment vertical="center"/>
    </xf>
    <xf numFmtId="0" fontId="0" fillId="5" borderId="9" xfId="0" applyFill="1" applyBorder="1" applyAlignment="1" applyProtection="1">
      <alignment horizontal="center" vertical="center"/>
    </xf>
    <xf numFmtId="9" fontId="0" fillId="8" borderId="9" xfId="2" applyFont="1" applyFill="1" applyBorder="1" applyAlignment="1" applyProtection="1">
      <alignment horizontal="right" vertical="center"/>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Fill="1" applyProtection="1">
      <protection locked="0"/>
    </xf>
    <xf numFmtId="9" fontId="0" fillId="0" borderId="0" xfId="2" applyFont="1" applyProtection="1">
      <protection locked="0"/>
    </xf>
    <xf numFmtId="44" fontId="0" fillId="0" borderId="15" xfId="1" applyFont="1" applyBorder="1" applyAlignment="1" applyProtection="1">
      <alignment horizontal="left" indent="1"/>
    </xf>
    <xf numFmtId="44" fontId="6" fillId="0" borderId="15" xfId="1" applyFont="1" applyFill="1" applyBorder="1" applyProtection="1">
      <protection locked="0"/>
    </xf>
    <xf numFmtId="9" fontId="0" fillId="0" borderId="9" xfId="0" applyNumberFormat="1" applyFont="1" applyFill="1" applyBorder="1" applyAlignment="1">
      <alignment horizontal="left" vertical="top" wrapText="1"/>
    </xf>
    <xf numFmtId="0" fontId="6" fillId="0" borderId="9" xfId="0" applyFont="1" applyBorder="1" applyAlignment="1">
      <alignment horizontal="left" vertical="top" wrapText="1"/>
    </xf>
    <xf numFmtId="0" fontId="0" fillId="0" borderId="9" xfId="0" applyFont="1" applyFill="1" applyBorder="1" applyAlignment="1">
      <alignment horizontal="left" vertical="top" wrapText="1"/>
    </xf>
    <xf numFmtId="2" fontId="0" fillId="0" borderId="0" xfId="0" applyNumberFormat="1" applyFont="1" applyFill="1" applyAlignment="1">
      <alignment horizontal="center" vertical="center"/>
    </xf>
    <xf numFmtId="1" fontId="2" fillId="10" borderId="8" xfId="0" applyNumberFormat="1" applyFont="1" applyFill="1" applyBorder="1" applyAlignment="1">
      <alignment horizontal="center" vertical="center" wrapText="1"/>
    </xf>
    <xf numFmtId="0" fontId="2" fillId="10" borderId="8" xfId="0" applyFont="1" applyFill="1" applyBorder="1" applyAlignment="1">
      <alignment horizontal="left" vertical="center" wrapText="1"/>
    </xf>
    <xf numFmtId="1" fontId="0" fillId="0" borderId="9" xfId="0" applyNumberFormat="1" applyFont="1" applyFill="1" applyBorder="1" applyAlignment="1" applyProtection="1">
      <alignment horizontal="right" vertical="center"/>
      <protection locked="0"/>
    </xf>
    <xf numFmtId="1" fontId="0" fillId="0" borderId="9" xfId="0" applyNumberFormat="1" applyFont="1" applyFill="1" applyBorder="1" applyAlignment="1" applyProtection="1">
      <alignment horizontal="right" vertical="center"/>
    </xf>
    <xf numFmtId="41" fontId="0" fillId="0" borderId="9" xfId="3" applyFont="1" applyBorder="1" applyAlignment="1" applyProtection="1">
      <alignment horizontal="center"/>
    </xf>
    <xf numFmtId="44" fontId="3" fillId="3" borderId="9" xfId="0" applyNumberFormat="1" applyFont="1" applyFill="1" applyBorder="1" applyProtection="1">
      <protection locked="0"/>
    </xf>
    <xf numFmtId="0" fontId="3" fillId="0" borderId="0" xfId="0" applyFont="1"/>
    <xf numFmtId="41" fontId="0" fillId="0" borderId="15" xfId="3" applyFont="1" applyBorder="1" applyAlignment="1" applyProtection="1"/>
    <xf numFmtId="0" fontId="5" fillId="4" borderId="17" xfId="0" applyFont="1" applyFill="1" applyBorder="1" applyAlignment="1" applyProtection="1">
      <alignment horizontal="center" wrapText="1"/>
      <protection locked="0"/>
    </xf>
    <xf numFmtId="0" fontId="3" fillId="0" borderId="17" xfId="0" applyFont="1" applyFill="1" applyBorder="1" applyAlignment="1" applyProtection="1">
      <alignment horizontal="center" wrapText="1"/>
      <protection locked="0"/>
    </xf>
    <xf numFmtId="0" fontId="3" fillId="4" borderId="17" xfId="0" applyFont="1" applyFill="1" applyBorder="1" applyAlignment="1" applyProtection="1">
      <alignment horizontal="center" wrapText="1"/>
      <protection locked="0"/>
    </xf>
    <xf numFmtId="44" fontId="1" fillId="0" borderId="9" xfId="1" applyFont="1" applyBorder="1" applyAlignment="1" applyProtection="1">
      <alignment horizontal="left" indent="1"/>
    </xf>
    <xf numFmtId="9" fontId="8" fillId="4" borderId="9" xfId="2" applyFont="1" applyFill="1" applyBorder="1" applyAlignment="1" applyProtection="1">
      <alignment horizontal="center" wrapText="1"/>
    </xf>
    <xf numFmtId="1" fontId="11" fillId="0" borderId="0" xfId="0" applyNumberFormat="1" applyFont="1" applyAlignment="1">
      <alignment horizontal="left"/>
    </xf>
    <xf numFmtId="0" fontId="0" fillId="0" borderId="18" xfId="0" applyFont="1" applyBorder="1"/>
    <xf numFmtId="0" fontId="0" fillId="0" borderId="0" xfId="0" applyFont="1" applyBorder="1"/>
    <xf numFmtId="0" fontId="0" fillId="0" borderId="0" xfId="0" applyFont="1" applyAlignment="1">
      <alignment wrapText="1"/>
    </xf>
    <xf numFmtId="0" fontId="0" fillId="11" borderId="21" xfId="0" applyFont="1" applyFill="1" applyBorder="1"/>
    <xf numFmtId="0" fontId="12" fillId="12" borderId="22" xfId="0" applyFont="1" applyFill="1" applyBorder="1"/>
    <xf numFmtId="0" fontId="6" fillId="12" borderId="23" xfId="0" applyFont="1" applyFill="1" applyBorder="1"/>
    <xf numFmtId="0" fontId="6" fillId="12" borderId="24" xfId="0" applyFont="1" applyFill="1" applyBorder="1"/>
    <xf numFmtId="0" fontId="0" fillId="11" borderId="0" xfId="0" applyFont="1" applyFill="1" applyAlignment="1"/>
    <xf numFmtId="0" fontId="13" fillId="12" borderId="27" xfId="0" applyFont="1" applyFill="1" applyBorder="1" applyAlignment="1"/>
    <xf numFmtId="0" fontId="13" fillId="12" borderId="29" xfId="0" applyFont="1" applyFill="1" applyBorder="1" applyAlignment="1">
      <alignment horizontal="left"/>
    </xf>
    <xf numFmtId="0" fontId="0" fillId="12" borderId="30" xfId="2" applyNumberFormat="1" applyFont="1" applyFill="1" applyBorder="1" applyAlignment="1">
      <alignment horizontal="center" vertical="center"/>
    </xf>
    <xf numFmtId="0" fontId="6" fillId="0" borderId="30" xfId="1" applyNumberFormat="1" applyFont="1" applyFill="1" applyBorder="1" applyAlignment="1">
      <alignment horizontal="center" vertical="center"/>
    </xf>
    <xf numFmtId="0" fontId="0" fillId="0" borderId="31" xfId="0" applyFont="1" applyBorder="1" applyAlignment="1">
      <alignment horizontal="left" vertical="top" wrapText="1"/>
    </xf>
    <xf numFmtId="0" fontId="0" fillId="11" borderId="0" xfId="0" applyFont="1" applyFill="1"/>
    <xf numFmtId="0" fontId="14" fillId="0" borderId="32" xfId="0" applyFont="1" applyBorder="1" applyAlignment="1">
      <alignment horizontal="left" vertical="center" wrapText="1"/>
    </xf>
    <xf numFmtId="0" fontId="14" fillId="0" borderId="9" xfId="0" applyFont="1" applyBorder="1" applyAlignment="1">
      <alignment horizontal="center" vertical="center" wrapText="1"/>
    </xf>
    <xf numFmtId="0" fontId="14" fillId="0" borderId="34" xfId="0" applyFont="1" applyBorder="1" applyAlignment="1">
      <alignment horizontal="left" vertical="center" wrapText="1"/>
    </xf>
    <xf numFmtId="0" fontId="14" fillId="0" borderId="36" xfId="0" applyFont="1" applyBorder="1" applyAlignment="1">
      <alignment horizontal="left" vertical="center" wrapText="1"/>
    </xf>
    <xf numFmtId="0" fontId="14" fillId="0" borderId="37" xfId="0" applyFont="1" applyBorder="1" applyAlignment="1">
      <alignment horizontal="center" vertical="center" wrapText="1"/>
    </xf>
    <xf numFmtId="0" fontId="0" fillId="11" borderId="39" xfId="0" applyFont="1" applyFill="1" applyBorder="1"/>
    <xf numFmtId="9" fontId="0" fillId="12" borderId="9" xfId="0" applyNumberFormat="1" applyFont="1" applyFill="1" applyBorder="1" applyAlignment="1">
      <alignment horizontal="left" vertical="top" wrapText="1"/>
    </xf>
    <xf numFmtId="0" fontId="0" fillId="12" borderId="9" xfId="0" applyFont="1" applyFill="1" applyBorder="1" applyAlignment="1">
      <alignment horizontal="left" vertical="top" wrapText="1"/>
    </xf>
    <xf numFmtId="0" fontId="6" fillId="12" borderId="9" xfId="0" applyFont="1" applyFill="1" applyBorder="1" applyAlignment="1">
      <alignment horizontal="left" vertical="top" wrapText="1"/>
    </xf>
    <xf numFmtId="0" fontId="0" fillId="12" borderId="4" xfId="0" applyFont="1" applyFill="1" applyBorder="1" applyAlignment="1">
      <alignment horizontal="center" vertical="center" wrapText="1"/>
    </xf>
    <xf numFmtId="1" fontId="0" fillId="12" borderId="4" xfId="0" applyNumberFormat="1" applyFont="1" applyFill="1" applyBorder="1" applyAlignment="1">
      <alignment horizontal="center" vertical="center" wrapText="1"/>
    </xf>
    <xf numFmtId="0" fontId="0" fillId="12" borderId="25" xfId="2" applyNumberFormat="1" applyFont="1" applyFill="1" applyBorder="1" applyAlignment="1">
      <alignment horizontal="center" vertical="center"/>
    </xf>
    <xf numFmtId="9" fontId="0" fillId="12" borderId="15" xfId="0" applyNumberFormat="1" applyFont="1" applyFill="1" applyBorder="1" applyAlignment="1">
      <alignment horizontal="left" vertical="top" wrapText="1"/>
    </xf>
    <xf numFmtId="1" fontId="0" fillId="12" borderId="16" xfId="0" applyNumberFormat="1" applyFont="1" applyFill="1" applyBorder="1" applyAlignment="1">
      <alignment horizontal="center" vertical="center" wrapText="1"/>
    </xf>
    <xf numFmtId="0" fontId="6" fillId="0" borderId="25" xfId="1" applyNumberFormat="1" applyFont="1" applyFill="1" applyBorder="1" applyAlignment="1">
      <alignment horizontal="center" vertical="center"/>
    </xf>
    <xf numFmtId="0" fontId="0" fillId="0" borderId="26" xfId="0" applyFont="1" applyBorder="1" applyAlignment="1">
      <alignment horizontal="left" vertical="top" wrapText="1"/>
    </xf>
    <xf numFmtId="0" fontId="0" fillId="0" borderId="0" xfId="0" applyFont="1" applyFill="1" applyAlignment="1">
      <alignment horizontal="center" vertical="center"/>
    </xf>
    <xf numFmtId="0" fontId="13" fillId="12" borderId="28" xfId="0" applyFont="1" applyFill="1" applyBorder="1" applyAlignment="1">
      <alignment horizontal="center" wrapText="1"/>
    </xf>
    <xf numFmtId="0" fontId="0" fillId="0" borderId="9" xfId="0" applyBorder="1" applyAlignment="1">
      <alignment horizontal="center" vertical="center"/>
    </xf>
    <xf numFmtId="0" fontId="0" fillId="0" borderId="9" xfId="0" applyBorder="1" applyAlignment="1">
      <alignment vertical="center"/>
    </xf>
    <xf numFmtId="0" fontId="3" fillId="4" borderId="9" xfId="0" applyFont="1" applyFill="1" applyBorder="1" applyAlignment="1">
      <alignment horizontal="center" vertical="center" wrapText="1"/>
    </xf>
    <xf numFmtId="0" fontId="0" fillId="0" borderId="5" xfId="0" applyBorder="1" applyAlignment="1">
      <alignment vertical="center"/>
    </xf>
    <xf numFmtId="0" fontId="3" fillId="4" borderId="5" xfId="0" applyFont="1" applyFill="1" applyBorder="1" applyAlignment="1">
      <alignment horizontal="center" vertical="center" wrapText="1"/>
    </xf>
    <xf numFmtId="0" fontId="0" fillId="0" borderId="5" xfId="0" applyBorder="1" applyAlignment="1">
      <alignment horizontal="center" vertical="center"/>
    </xf>
    <xf numFmtId="0" fontId="3" fillId="0" borderId="31"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5" fillId="4" borderId="26" xfId="0" applyFont="1" applyFill="1" applyBorder="1" applyAlignment="1">
      <alignment horizontal="lef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6" fillId="0" borderId="5" xfId="1" applyNumberFormat="1" applyFont="1" applyFill="1" applyBorder="1" applyAlignment="1">
      <alignment horizontal="center" vertical="center"/>
    </xf>
    <xf numFmtId="1" fontId="2" fillId="10" borderId="47" xfId="0" applyNumberFormat="1" applyFont="1" applyFill="1" applyBorder="1" applyAlignment="1">
      <alignment horizontal="center" vertical="center" wrapText="1"/>
    </xf>
    <xf numFmtId="0" fontId="0" fillId="3" borderId="31" xfId="2" applyNumberFormat="1" applyFont="1" applyFill="1" applyBorder="1" applyAlignment="1">
      <alignment horizontal="center" vertical="center"/>
    </xf>
    <xf numFmtId="1" fontId="2" fillId="10" borderId="49" xfId="0" applyNumberFormat="1" applyFont="1" applyFill="1" applyBorder="1" applyAlignment="1">
      <alignment horizontal="center" vertical="center" wrapText="1"/>
    </xf>
    <xf numFmtId="0" fontId="2" fillId="13" borderId="1" xfId="0" applyFont="1" applyFill="1" applyBorder="1" applyAlignment="1">
      <alignment horizontal="center" wrapText="1"/>
    </xf>
    <xf numFmtId="0" fontId="2" fillId="13" borderId="7" xfId="0" applyFont="1" applyFill="1" applyBorder="1" applyAlignment="1">
      <alignment horizontal="center" wrapText="1"/>
    </xf>
    <xf numFmtId="1" fontId="2" fillId="13" borderId="46" xfId="0" applyNumberFormat="1" applyFont="1" applyFill="1" applyBorder="1" applyAlignment="1">
      <alignment horizontal="center" wrapText="1"/>
    </xf>
    <xf numFmtId="1" fontId="2" fillId="13" borderId="1" xfId="0" applyNumberFormat="1" applyFont="1" applyFill="1" applyBorder="1" applyAlignment="1">
      <alignment horizontal="center" wrapText="1"/>
    </xf>
    <xf numFmtId="1" fontId="2" fillId="13" borderId="8" xfId="0" applyNumberFormat="1" applyFont="1" applyFill="1" applyBorder="1" applyAlignment="1">
      <alignment horizontal="center" vertical="center" wrapText="1"/>
    </xf>
    <xf numFmtId="0" fontId="2" fillId="13" borderId="8" xfId="0" applyFont="1" applyFill="1" applyBorder="1" applyAlignment="1">
      <alignment horizontal="left" vertical="center" wrapText="1"/>
    </xf>
    <xf numFmtId="0" fontId="2" fillId="13" borderId="49" xfId="0" applyFont="1" applyFill="1" applyBorder="1" applyAlignment="1">
      <alignment horizontal="center" vertical="center" wrapText="1"/>
    </xf>
    <xf numFmtId="0" fontId="2" fillId="13" borderId="47" xfId="0" applyFont="1" applyFill="1" applyBorder="1" applyAlignment="1">
      <alignment horizontal="center" vertical="center" wrapText="1"/>
    </xf>
    <xf numFmtId="0" fontId="2" fillId="13" borderId="8" xfId="0" applyFont="1" applyFill="1" applyBorder="1" applyAlignment="1">
      <alignment horizontal="center" vertical="center" wrapText="1"/>
    </xf>
    <xf numFmtId="9" fontId="0" fillId="13" borderId="0" xfId="2" applyFont="1" applyFill="1" applyProtection="1"/>
    <xf numFmtId="0" fontId="9" fillId="14" borderId="9" xfId="0" applyFont="1" applyFill="1" applyBorder="1" applyAlignment="1" applyProtection="1">
      <alignment horizontal="center" vertical="center" wrapText="1"/>
    </xf>
    <xf numFmtId="1" fontId="4" fillId="14" borderId="40" xfId="0" applyNumberFormat="1" applyFont="1" applyFill="1" applyBorder="1" applyAlignment="1">
      <alignment horizontal="center" wrapText="1"/>
    </xf>
    <xf numFmtId="1" fontId="4" fillId="14" borderId="41" xfId="0" applyNumberFormat="1" applyFont="1" applyFill="1" applyBorder="1" applyAlignment="1">
      <alignment horizontal="center" wrapText="1"/>
    </xf>
    <xf numFmtId="0" fontId="5" fillId="4" borderId="14" xfId="0" applyFont="1" applyFill="1" applyBorder="1" applyAlignment="1" applyProtection="1">
      <alignment horizontal="center" wrapText="1"/>
      <protection locked="0"/>
    </xf>
    <xf numFmtId="0" fontId="15" fillId="0" borderId="33" xfId="0" applyFont="1" applyBorder="1" applyAlignment="1">
      <alignment vertical="top" wrapText="1"/>
    </xf>
    <xf numFmtId="0" fontId="15" fillId="0" borderId="35" xfId="0" applyFont="1" applyBorder="1" applyAlignment="1">
      <alignment horizontal="left" vertical="top" wrapText="1"/>
    </xf>
    <xf numFmtId="0" fontId="15" fillId="0" borderId="38" xfId="0" applyFont="1" applyBorder="1" applyAlignment="1">
      <alignment horizontal="left" vertical="center" wrapText="1"/>
    </xf>
    <xf numFmtId="0" fontId="5" fillId="15" borderId="14" xfId="0" applyFont="1" applyFill="1" applyBorder="1" applyAlignment="1" applyProtection="1">
      <alignment horizontal="center" wrapText="1"/>
      <protection locked="0"/>
    </xf>
    <xf numFmtId="0" fontId="5" fillId="15" borderId="17" xfId="0" applyFont="1" applyFill="1" applyBorder="1" applyAlignment="1" applyProtection="1">
      <alignment horizontal="center" wrapText="1"/>
      <protection locked="0"/>
    </xf>
    <xf numFmtId="1" fontId="2" fillId="13" borderId="1" xfId="0" applyNumberFormat="1" applyFont="1" applyFill="1" applyBorder="1" applyAlignment="1">
      <alignment horizontal="center" wrapText="1"/>
    </xf>
    <xf numFmtId="0" fontId="0" fillId="5" borderId="0" xfId="0" applyFill="1"/>
    <xf numFmtId="0" fontId="3" fillId="0" borderId="56" xfId="0" applyFont="1" applyFill="1" applyBorder="1" applyAlignment="1" applyProtection="1">
      <alignment horizontal="center" wrapText="1"/>
      <protection locked="0"/>
    </xf>
    <xf numFmtId="0" fontId="0" fillId="5" borderId="55" xfId="0" applyFill="1" applyBorder="1"/>
    <xf numFmtId="0" fontId="0" fillId="0" borderId="55" xfId="0" applyBorder="1"/>
    <xf numFmtId="0" fontId="5" fillId="4" borderId="56" xfId="0" applyFont="1" applyFill="1" applyBorder="1" applyAlignment="1" applyProtection="1">
      <alignment horizontal="center" wrapText="1"/>
      <protection locked="0"/>
    </xf>
    <xf numFmtId="0" fontId="0" fillId="4" borderId="9" xfId="0" applyFill="1" applyBorder="1"/>
    <xf numFmtId="0" fontId="0" fillId="0" borderId="9" xfId="0" applyBorder="1"/>
    <xf numFmtId="0" fontId="0" fillId="0" borderId="0" xfId="0" applyBorder="1"/>
    <xf numFmtId="0" fontId="6" fillId="4" borderId="9" xfId="0" applyFont="1" applyFill="1" applyBorder="1"/>
    <xf numFmtId="0" fontId="3" fillId="0" borderId="62" xfId="0" applyFont="1" applyFill="1" applyBorder="1" applyAlignment="1" applyProtection="1">
      <alignment horizontal="center" wrapText="1"/>
      <protection locked="0"/>
    </xf>
    <xf numFmtId="0" fontId="4" fillId="5" borderId="63" xfId="0" applyFont="1" applyFill="1" applyBorder="1" applyAlignment="1">
      <alignment vertical="center" wrapText="1"/>
    </xf>
    <xf numFmtId="0" fontId="0" fillId="5" borderId="0" xfId="0" applyFill="1" applyBorder="1"/>
    <xf numFmtId="0" fontId="0" fillId="5" borderId="64" xfId="0" applyFill="1" applyBorder="1"/>
    <xf numFmtId="0" fontId="16" fillId="0" borderId="63" xfId="4" applyBorder="1" applyAlignment="1">
      <alignment horizontal="left" vertical="center" wrapText="1" indent="2"/>
    </xf>
    <xf numFmtId="0" fontId="0" fillId="0" borderId="35" xfId="0" applyBorder="1"/>
    <xf numFmtId="0" fontId="6" fillId="0" borderId="63" xfId="4" applyFont="1" applyFill="1" applyBorder="1" applyAlignment="1">
      <alignment horizontal="left" vertical="center" wrapText="1" indent="2"/>
    </xf>
    <xf numFmtId="0" fontId="0" fillId="0" borderId="63" xfId="0" applyBorder="1" applyAlignment="1">
      <alignment horizontal="left" vertical="center" indent="2"/>
    </xf>
    <xf numFmtId="0" fontId="0" fillId="0" borderId="63" xfId="0" applyBorder="1" applyAlignment="1">
      <alignment horizontal="left" vertical="center" wrapText="1" indent="2"/>
    </xf>
    <xf numFmtId="0" fontId="4" fillId="5" borderId="65" xfId="0" applyFont="1" applyFill="1" applyBorder="1" applyAlignment="1">
      <alignment vertical="center" wrapText="1"/>
    </xf>
    <xf numFmtId="0" fontId="0" fillId="5" borderId="66" xfId="0" applyFill="1" applyBorder="1"/>
    <xf numFmtId="0" fontId="0" fillId="5" borderId="67" xfId="0" applyFill="1" applyBorder="1"/>
    <xf numFmtId="0" fontId="0" fillId="5" borderId="68" xfId="0" applyFill="1" applyBorder="1"/>
    <xf numFmtId="0" fontId="3" fillId="6" borderId="0" xfId="0" applyFont="1" applyFill="1" applyBorder="1" applyAlignment="1">
      <alignment horizontal="left" vertical="center"/>
    </xf>
    <xf numFmtId="0" fontId="2" fillId="6" borderId="44" xfId="0" applyFont="1" applyFill="1" applyBorder="1" applyAlignment="1">
      <alignment horizontal="center" vertical="center"/>
    </xf>
    <xf numFmtId="0" fontId="0" fillId="2" borderId="45" xfId="0" applyFill="1" applyBorder="1" applyAlignment="1">
      <alignment horizontal="center" wrapText="1"/>
    </xf>
    <xf numFmtId="0" fontId="0" fillId="2" borderId="45" xfId="0" applyFont="1" applyFill="1" applyBorder="1" applyAlignment="1">
      <alignment horizontal="center" wrapText="1"/>
    </xf>
    <xf numFmtId="0" fontId="0" fillId="2" borderId="70" xfId="0" applyFont="1" applyFill="1" applyBorder="1" applyAlignment="1">
      <alignment horizontal="center" wrapText="1"/>
    </xf>
    <xf numFmtId="0" fontId="5" fillId="4" borderId="6" xfId="0" applyFont="1" applyFill="1" applyBorder="1" applyAlignment="1">
      <alignment horizontal="center" vertical="center" wrapText="1"/>
    </xf>
    <xf numFmtId="0" fontId="0" fillId="0" borderId="3" xfId="0" applyBorder="1" applyAlignment="1">
      <alignment vertical="center"/>
    </xf>
    <xf numFmtId="0" fontId="3" fillId="4" borderId="3" xfId="0" applyFont="1" applyFill="1" applyBorder="1" applyAlignment="1">
      <alignment horizontal="center" vertical="center" wrapText="1"/>
    </xf>
    <xf numFmtId="0" fontId="2" fillId="6" borderId="69" xfId="0" applyFont="1" applyFill="1" applyBorder="1" applyAlignment="1">
      <alignment horizontal="center" vertical="center"/>
    </xf>
    <xf numFmtId="0" fontId="5" fillId="4" borderId="72" xfId="0" applyFont="1" applyFill="1" applyBorder="1" applyAlignment="1">
      <alignment horizontal="center" vertical="center" wrapText="1"/>
    </xf>
    <xf numFmtId="0" fontId="0" fillId="0" borderId="69" xfId="0" applyBorder="1" applyAlignment="1">
      <alignment vertical="center"/>
    </xf>
    <xf numFmtId="0" fontId="3" fillId="4" borderId="69" xfId="0" applyFont="1" applyFill="1" applyBorder="1" applyAlignment="1">
      <alignment horizontal="center" vertical="center" wrapText="1"/>
    </xf>
    <xf numFmtId="0" fontId="0" fillId="2" borderId="71" xfId="0" applyFont="1" applyFill="1" applyBorder="1" applyAlignment="1">
      <alignment horizontal="center" wrapText="1"/>
    </xf>
    <xf numFmtId="1" fontId="2" fillId="13" borderId="8" xfId="0" applyNumberFormat="1" applyFont="1" applyFill="1" applyBorder="1" applyAlignment="1" applyProtection="1">
      <alignment horizontal="center" vertical="center" wrapText="1"/>
    </xf>
    <xf numFmtId="0" fontId="2" fillId="13" borderId="8" xfId="0" applyFont="1" applyFill="1" applyBorder="1" applyAlignment="1" applyProtection="1">
      <alignment horizontal="left" vertical="center" wrapText="1"/>
    </xf>
    <xf numFmtId="0" fontId="2" fillId="13" borderId="8" xfId="0" applyNumberFormat="1" applyFont="1" applyFill="1" applyBorder="1" applyAlignment="1" applyProtection="1">
      <alignment horizontal="center" vertical="center" wrapText="1"/>
    </xf>
    <xf numFmtId="0" fontId="2" fillId="6" borderId="0" xfId="0" applyFont="1" applyFill="1" applyBorder="1" applyAlignment="1">
      <alignment horizontal="center" vertical="center" wrapText="1"/>
    </xf>
    <xf numFmtId="0" fontId="2" fillId="6" borderId="44" xfId="0" applyFont="1" applyFill="1" applyBorder="1" applyAlignment="1">
      <alignment horizontal="center" vertical="center" wrapText="1"/>
    </xf>
    <xf numFmtId="0" fontId="2" fillId="6" borderId="4" xfId="0" applyFont="1" applyFill="1" applyBorder="1" applyAlignment="1">
      <alignment horizontal="center" vertical="center"/>
    </xf>
    <xf numFmtId="0" fontId="9" fillId="6" borderId="3" xfId="0" applyFont="1" applyFill="1" applyBorder="1" applyAlignment="1" applyProtection="1">
      <alignment horizontal="center" vertical="center" wrapText="1"/>
    </xf>
    <xf numFmtId="0" fontId="0" fillId="6" borderId="5" xfId="0" applyFill="1" applyBorder="1" applyAlignment="1">
      <alignment horizontal="center" vertical="center" wrapText="1"/>
    </xf>
    <xf numFmtId="0" fontId="2" fillId="9" borderId="57" xfId="0" applyFont="1" applyFill="1" applyBorder="1" applyAlignment="1" applyProtection="1">
      <alignment horizontal="center" vertical="center" wrapText="1"/>
    </xf>
    <xf numFmtId="0" fontId="2" fillId="9" borderId="58" xfId="0" applyFont="1" applyFill="1" applyBorder="1" applyAlignment="1" applyProtection="1">
      <alignment horizontal="center" vertical="center" wrapText="1"/>
    </xf>
    <xf numFmtId="0" fontId="2" fillId="9" borderId="59" xfId="0" applyFont="1" applyFill="1" applyBorder="1" applyAlignment="1" applyProtection="1">
      <alignment horizontal="center" vertical="center" wrapText="1"/>
    </xf>
    <xf numFmtId="0" fontId="0" fillId="6" borderId="61" xfId="0" applyFill="1" applyBorder="1" applyAlignment="1">
      <alignment horizontal="center" vertical="center" wrapText="1"/>
    </xf>
    <xf numFmtId="0" fontId="9" fillId="6" borderId="60" xfId="0" applyFont="1" applyFill="1" applyBorder="1" applyAlignment="1" applyProtection="1">
      <alignment horizontal="left" vertical="center" wrapText="1"/>
    </xf>
    <xf numFmtId="0" fontId="9" fillId="6" borderId="32" xfId="0" applyFont="1" applyFill="1" applyBorder="1" applyAlignment="1" applyProtection="1">
      <alignment horizontal="left" vertical="center" wrapText="1"/>
    </xf>
    <xf numFmtId="2" fontId="5" fillId="2" borderId="3" xfId="1" applyNumberFormat="1" applyFont="1" applyFill="1" applyBorder="1" applyAlignment="1">
      <alignment horizontal="center" vertical="center"/>
    </xf>
    <xf numFmtId="2" fontId="5" fillId="2" borderId="4" xfId="1" applyNumberFormat="1" applyFont="1" applyFill="1" applyBorder="1" applyAlignment="1">
      <alignment horizontal="center" vertical="center"/>
    </xf>
    <xf numFmtId="2" fontId="5" fillId="2" borderId="5" xfId="1" applyNumberFormat="1" applyFont="1" applyFill="1" applyBorder="1" applyAlignment="1">
      <alignment horizontal="center" vertical="center"/>
    </xf>
    <xf numFmtId="2" fontId="5" fillId="0" borderId="3" xfId="1" applyNumberFormat="1" applyFont="1" applyFill="1" applyBorder="1" applyAlignment="1">
      <alignment horizontal="center" vertical="center"/>
    </xf>
    <xf numFmtId="2" fontId="5" fillId="0" borderId="4" xfId="1" applyNumberFormat="1" applyFont="1" applyFill="1" applyBorder="1" applyAlignment="1">
      <alignment horizontal="center" vertical="center"/>
    </xf>
    <xf numFmtId="2" fontId="5" fillId="0" borderId="5" xfId="1" applyNumberFormat="1" applyFont="1" applyFill="1" applyBorder="1" applyAlignment="1">
      <alignment horizontal="center" vertical="center"/>
    </xf>
    <xf numFmtId="1" fontId="2" fillId="13" borderId="1" xfId="0" applyNumberFormat="1" applyFont="1" applyFill="1" applyBorder="1" applyAlignment="1">
      <alignment horizontal="center" wrapText="1"/>
    </xf>
    <xf numFmtId="1" fontId="2" fillId="13" borderId="6" xfId="0" applyNumberFormat="1" applyFont="1" applyFill="1" applyBorder="1" applyAlignment="1">
      <alignment horizontal="center" wrapText="1"/>
    </xf>
    <xf numFmtId="1" fontId="4" fillId="13" borderId="48" xfId="0" applyNumberFormat="1" applyFont="1" applyFill="1" applyBorder="1" applyAlignment="1">
      <alignment horizontal="center" wrapText="1"/>
    </xf>
    <xf numFmtId="1" fontId="4" fillId="13" borderId="49" xfId="0" applyNumberFormat="1" applyFont="1" applyFill="1" applyBorder="1" applyAlignment="1">
      <alignment horizontal="center" wrapText="1"/>
    </xf>
    <xf numFmtId="1" fontId="2" fillId="13" borderId="48" xfId="0" applyNumberFormat="1" applyFont="1" applyFill="1" applyBorder="1" applyAlignment="1">
      <alignment horizontal="center" wrapText="1"/>
    </xf>
    <xf numFmtId="1" fontId="2" fillId="13" borderId="49" xfId="0" applyNumberFormat="1" applyFont="1" applyFill="1" applyBorder="1" applyAlignment="1">
      <alignment horizontal="center" wrapText="1"/>
    </xf>
    <xf numFmtId="0" fontId="3" fillId="4" borderId="3" xfId="0" applyFont="1" applyFill="1" applyBorder="1" applyAlignment="1" applyProtection="1">
      <alignment horizontal="center" wrapText="1"/>
      <protection locked="0"/>
    </xf>
    <xf numFmtId="0" fontId="3" fillId="4" borderId="4" xfId="0" applyFont="1" applyFill="1" applyBorder="1" applyAlignment="1" applyProtection="1">
      <alignment horizontal="center" wrapText="1"/>
      <protection locked="0"/>
    </xf>
    <xf numFmtId="0" fontId="3" fillId="4" borderId="5" xfId="0" applyFont="1" applyFill="1" applyBorder="1" applyAlignment="1" applyProtection="1">
      <alignment horizontal="center" wrapText="1"/>
      <protection locked="0"/>
    </xf>
    <xf numFmtId="0" fontId="3" fillId="0" borderId="3" xfId="0" applyFont="1" applyFill="1" applyBorder="1" applyAlignment="1" applyProtection="1">
      <alignment horizontal="center" wrapText="1"/>
      <protection locked="0"/>
    </xf>
    <xf numFmtId="0" fontId="3" fillId="0" borderId="4" xfId="0" applyFont="1" applyFill="1" applyBorder="1" applyAlignment="1" applyProtection="1">
      <alignment horizontal="center" wrapText="1"/>
      <protection locked="0"/>
    </xf>
    <xf numFmtId="0" fontId="3" fillId="0" borderId="5" xfId="0" applyFont="1" applyFill="1" applyBorder="1" applyAlignment="1" applyProtection="1">
      <alignment horizontal="center" wrapText="1"/>
      <protection locked="0"/>
    </xf>
    <xf numFmtId="0" fontId="2" fillId="9" borderId="11" xfId="0" applyFont="1" applyFill="1" applyBorder="1" applyAlignment="1" applyProtection="1">
      <alignment horizontal="center" vertical="center" wrapText="1"/>
    </xf>
    <xf numFmtId="0" fontId="2" fillId="9" borderId="12" xfId="0" applyFont="1" applyFill="1" applyBorder="1" applyAlignment="1" applyProtection="1">
      <alignment horizontal="center" vertical="center" wrapText="1"/>
    </xf>
    <xf numFmtId="0" fontId="2" fillId="9" borderId="13" xfId="0" applyFont="1" applyFill="1" applyBorder="1" applyAlignment="1" applyProtection="1">
      <alignment horizontal="center" vertical="center" wrapText="1"/>
    </xf>
    <xf numFmtId="0" fontId="4" fillId="13" borderId="2" xfId="0" applyFont="1" applyFill="1" applyBorder="1" applyAlignment="1" applyProtection="1">
      <alignment horizontal="center" vertical="center" wrapText="1"/>
    </xf>
    <xf numFmtId="0" fontId="4" fillId="13" borderId="15" xfId="0" applyFont="1" applyFill="1" applyBorder="1" applyAlignment="1" applyProtection="1">
      <alignment horizontal="center" vertical="center" wrapText="1"/>
    </xf>
    <xf numFmtId="0" fontId="5" fillId="4" borderId="6" xfId="0" applyFont="1" applyFill="1" applyBorder="1" applyAlignment="1" applyProtection="1">
      <alignment horizontal="center" wrapText="1"/>
      <protection locked="0"/>
    </xf>
    <xf numFmtId="0" fontId="5" fillId="4" borderId="16" xfId="0" applyFont="1" applyFill="1" applyBorder="1" applyAlignment="1" applyProtection="1">
      <alignment horizontal="center" wrapText="1"/>
      <protection locked="0"/>
    </xf>
    <xf numFmtId="0" fontId="5" fillId="4" borderId="14" xfId="0" applyFont="1" applyFill="1" applyBorder="1" applyAlignment="1" applyProtection="1">
      <alignment horizontal="center" wrapText="1"/>
      <protection locked="0"/>
    </xf>
    <xf numFmtId="0" fontId="3" fillId="4" borderId="6" xfId="0" applyFont="1" applyFill="1" applyBorder="1" applyAlignment="1" applyProtection="1">
      <alignment horizontal="center" wrapText="1"/>
      <protection locked="0"/>
    </xf>
    <xf numFmtId="0" fontId="3" fillId="4" borderId="16" xfId="0" applyFont="1" applyFill="1" applyBorder="1" applyAlignment="1" applyProtection="1">
      <alignment horizontal="center" wrapText="1"/>
      <protection locked="0"/>
    </xf>
    <xf numFmtId="0" fontId="3" fillId="4" borderId="14" xfId="0" applyFont="1" applyFill="1" applyBorder="1" applyAlignment="1" applyProtection="1">
      <alignment horizontal="center" wrapText="1"/>
      <protection locked="0"/>
    </xf>
    <xf numFmtId="0" fontId="2" fillId="13" borderId="3" xfId="0" applyFont="1" applyFill="1" applyBorder="1" applyAlignment="1" applyProtection="1">
      <alignment horizontal="center" vertical="center"/>
    </xf>
    <xf numFmtId="0" fontId="2" fillId="13" borderId="4" xfId="0" applyFont="1" applyFill="1" applyBorder="1" applyAlignment="1" applyProtection="1">
      <alignment horizontal="center" vertical="center"/>
    </xf>
    <xf numFmtId="0" fontId="2" fillId="13" borderId="5" xfId="0" applyFont="1" applyFill="1" applyBorder="1" applyAlignment="1" applyProtection="1">
      <alignment horizontal="center" vertical="center"/>
    </xf>
    <xf numFmtId="0" fontId="10" fillId="5" borderId="2" xfId="0" applyFont="1" applyFill="1" applyBorder="1" applyAlignment="1" applyProtection="1">
      <alignment horizontal="center" vertical="center" textRotation="90" wrapText="1"/>
    </xf>
    <xf numFmtId="0" fontId="10" fillId="5" borderId="10" xfId="0" applyFont="1" applyFill="1" applyBorder="1" applyAlignment="1" applyProtection="1">
      <alignment horizontal="center" vertical="center" textRotation="90" wrapText="1"/>
    </xf>
    <xf numFmtId="1" fontId="4" fillId="14" borderId="19" xfId="0" applyNumberFormat="1" applyFont="1" applyFill="1" applyBorder="1" applyAlignment="1">
      <alignment horizontal="center" wrapText="1"/>
    </xf>
    <xf numFmtId="1" fontId="4" fillId="14" borderId="20" xfId="0" applyNumberFormat="1" applyFont="1" applyFill="1" applyBorder="1" applyAlignment="1">
      <alignment horizontal="center" wrapText="1"/>
    </xf>
    <xf numFmtId="1" fontId="11" fillId="0" borderId="0" xfId="0" applyNumberFormat="1" applyFont="1" applyAlignment="1">
      <alignment horizontal="center"/>
    </xf>
    <xf numFmtId="1" fontId="4" fillId="14" borderId="42" xfId="0" applyNumberFormat="1" applyFont="1" applyFill="1" applyBorder="1" applyAlignment="1">
      <alignment horizontal="center" wrapText="1"/>
    </xf>
    <xf numFmtId="1" fontId="4" fillId="14" borderId="43" xfId="0" applyNumberFormat="1" applyFont="1" applyFill="1" applyBorder="1" applyAlignment="1">
      <alignment horizontal="center" wrapText="1"/>
    </xf>
    <xf numFmtId="1" fontId="4" fillId="14" borderId="50" xfId="0" applyNumberFormat="1" applyFont="1" applyFill="1" applyBorder="1" applyAlignment="1">
      <alignment horizontal="center" wrapText="1"/>
    </xf>
    <xf numFmtId="1" fontId="4" fillId="14" borderId="39" xfId="0" applyNumberFormat="1" applyFont="1" applyFill="1" applyBorder="1" applyAlignment="1">
      <alignment horizontal="center" wrapText="1"/>
    </xf>
    <xf numFmtId="0" fontId="4" fillId="14" borderId="51" xfId="0" applyFont="1" applyFill="1" applyBorder="1" applyAlignment="1">
      <alignment horizontal="center" wrapText="1"/>
    </xf>
    <xf numFmtId="0" fontId="4" fillId="14" borderId="52" xfId="0" applyFont="1" applyFill="1" applyBorder="1" applyAlignment="1">
      <alignment horizontal="center" wrapText="1"/>
    </xf>
    <xf numFmtId="0" fontId="4" fillId="14" borderId="53" xfId="0" applyFont="1" applyFill="1" applyBorder="1" applyAlignment="1">
      <alignment horizontal="center" wrapText="1"/>
    </xf>
    <xf numFmtId="0" fontId="4" fillId="14" borderId="54" xfId="0" applyFont="1" applyFill="1" applyBorder="1" applyAlignment="1">
      <alignment horizontal="center" wrapText="1"/>
    </xf>
  </cellXfs>
  <cellStyles count="5">
    <cellStyle name="Comma [0]" xfId="3" builtinId="6"/>
    <cellStyle name="Currency" xfId="1" builtinId="4"/>
    <cellStyle name="Hyperlink" xfId="4" builtinId="8"/>
    <cellStyle name="Normal" xfId="0" builtinId="0"/>
    <cellStyle name="Percent" xfId="2" builtinId="5"/>
  </cellStyles>
  <dxfs count="0"/>
  <tableStyles count="0" defaultTableStyle="TableStyleMedium2" defaultPivotStyle="PivotStyleLight16"/>
  <colors>
    <mruColors>
      <color rgb="FF3C1A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bbb.org/" TargetMode="External"/><Relationship Id="rId13" Type="http://schemas.openxmlformats.org/officeDocument/2006/relationships/hyperlink" Target="https://www.osha.gov/pls/imis/establishment.html" TargetMode="External"/><Relationship Id="rId3" Type="http://schemas.openxmlformats.org/officeDocument/2006/relationships/hyperlink" Target="https://sam.gov/search/?page=1&amp;pageSize=25&amp;sort=-modifiedDate&amp;sfm%5Bstatus%5D%5Bis_active%5D=true&amp;sfm%5BsimpleSearch%5D%5BkeywordRadio%5D=ALL" TargetMode="External"/><Relationship Id="rId7" Type="http://schemas.openxmlformats.org/officeDocument/2006/relationships/hyperlink" Target="https://secure.dor.wa.gov/gteunauth/_/" TargetMode="External"/><Relationship Id="rId12" Type="http://schemas.openxmlformats.org/officeDocument/2006/relationships/hyperlink" Target="https://www.accessdata.fda.gov/scripts/cdrh/cfdocs/cfRL/rl.cfm" TargetMode="External"/><Relationship Id="rId2" Type="http://schemas.openxmlformats.org/officeDocument/2006/relationships/hyperlink" Target="https://sanctionssearch.ofac.treas.gov/" TargetMode="External"/><Relationship Id="rId1" Type="http://schemas.openxmlformats.org/officeDocument/2006/relationships/hyperlink" Target="https://omwbe.diversitycompliance.com/FrontEnd/SearchCertifiedDirectory.asp" TargetMode="External"/><Relationship Id="rId6" Type="http://schemas.openxmlformats.org/officeDocument/2006/relationships/hyperlink" Target="https://ccfs.sos.wa.gov/" TargetMode="External"/><Relationship Id="rId11" Type="http://schemas.openxmlformats.org/officeDocument/2006/relationships/hyperlink" Target="https://buysweatfree.org/aa_search_vendor" TargetMode="External"/><Relationship Id="rId5" Type="http://schemas.openxmlformats.org/officeDocument/2006/relationships/hyperlink" Target="https://pr-webs-customer.des.wa.gov/" TargetMode="External"/><Relationship Id="rId15" Type="http://schemas.openxmlformats.org/officeDocument/2006/relationships/printerSettings" Target="../printerSettings/printerSettings2.bin"/><Relationship Id="rId10" Type="http://schemas.openxmlformats.org/officeDocument/2006/relationships/hyperlink" Target="https://des.wa.gov/services/contracting-purchasing/policies-training/resources/environmentally-preferred-purchasing" TargetMode="External"/><Relationship Id="rId4" Type="http://schemas.openxmlformats.org/officeDocument/2006/relationships/hyperlink" Target="https://www.des.wa.gov/services/contracting-purchasing/doing-business-state/vendor-debarment" TargetMode="External"/><Relationship Id="rId9" Type="http://schemas.openxmlformats.org/officeDocument/2006/relationships/hyperlink" Target="https://professions.dol.wa.gov/s/license-lookup" TargetMode="External"/><Relationship Id="rId14" Type="http://schemas.openxmlformats.org/officeDocument/2006/relationships/hyperlink" Target="https://secure.lni.wa.gov/verif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I20"/>
  <sheetViews>
    <sheetView tabSelected="1" workbookViewId="0">
      <pane xSplit="1" ySplit="2" topLeftCell="B3" activePane="bottomRight" state="frozen"/>
      <selection pane="topRight" activeCell="B1" sqref="B1"/>
      <selection pane="bottomLeft" activeCell="A3" sqref="A3"/>
      <selection pane="bottomRight" activeCell="L9" sqref="L9"/>
    </sheetView>
  </sheetViews>
  <sheetFormatPr defaultRowHeight="15" x14ac:dyDescent="0.25"/>
  <cols>
    <col min="1" max="1" width="37" customWidth="1"/>
    <col min="2" max="3" width="12.7109375" style="13" customWidth="1"/>
    <col min="4" max="4" width="14.28515625" style="13" customWidth="1"/>
    <col min="5" max="5" width="15.140625" style="13" customWidth="1"/>
    <col min="6" max="7" width="10.7109375" customWidth="1"/>
    <col min="8" max="8" width="13.28515625" customWidth="1"/>
    <col min="9" max="9" width="15.85546875" customWidth="1"/>
  </cols>
  <sheetData>
    <row r="1" spans="1:9" ht="14.45" customHeight="1" x14ac:dyDescent="0.25">
      <c r="A1" s="151"/>
      <c r="B1" s="169" t="s">
        <v>24</v>
      </c>
      <c r="C1" s="169"/>
      <c r="D1" s="169"/>
      <c r="E1" s="169"/>
      <c r="F1" s="169"/>
      <c r="G1" s="169"/>
      <c r="H1" s="159" t="s">
        <v>70</v>
      </c>
      <c r="I1" s="167" t="s">
        <v>73</v>
      </c>
    </row>
    <row r="2" spans="1:9" ht="39.6" customHeight="1" thickBot="1" x14ac:dyDescent="0.3">
      <c r="A2" s="152" t="s">
        <v>72</v>
      </c>
      <c r="B2" s="153" t="s">
        <v>67</v>
      </c>
      <c r="C2" s="153" t="s">
        <v>68</v>
      </c>
      <c r="D2" s="153" t="s">
        <v>74</v>
      </c>
      <c r="E2" s="153" t="s">
        <v>89</v>
      </c>
      <c r="F2" s="154" t="s">
        <v>69</v>
      </c>
      <c r="G2" s="155" t="s">
        <v>126</v>
      </c>
      <c r="H2" s="163" t="s">
        <v>71</v>
      </c>
      <c r="I2" s="168"/>
    </row>
    <row r="3" spans="1:9" ht="19.899999999999999" customHeight="1" thickTop="1" x14ac:dyDescent="0.25">
      <c r="A3" s="102" t="s">
        <v>8</v>
      </c>
      <c r="B3" s="103"/>
      <c r="C3" s="104"/>
      <c r="D3" s="104"/>
      <c r="E3" s="104"/>
      <c r="F3" s="104"/>
      <c r="G3" s="156"/>
      <c r="H3" s="160"/>
      <c r="I3" s="103"/>
    </row>
    <row r="4" spans="1:9" ht="19.899999999999999" customHeight="1" x14ac:dyDescent="0.25">
      <c r="A4" s="100" t="s">
        <v>9</v>
      </c>
      <c r="B4" s="99"/>
      <c r="C4" s="94"/>
      <c r="D4" s="94"/>
      <c r="E4" s="94"/>
      <c r="F4" s="95"/>
      <c r="G4" s="157"/>
      <c r="H4" s="161"/>
      <c r="I4" s="97"/>
    </row>
    <row r="5" spans="1:9" ht="19.899999999999999" customHeight="1" x14ac:dyDescent="0.25">
      <c r="A5" s="101" t="s">
        <v>10</v>
      </c>
      <c r="B5" s="98"/>
      <c r="C5" s="96"/>
      <c r="D5" s="96"/>
      <c r="E5" s="96"/>
      <c r="F5" s="96"/>
      <c r="G5" s="158"/>
      <c r="H5" s="162"/>
      <c r="I5" s="98"/>
    </row>
    <row r="6" spans="1:9" ht="19.899999999999999" customHeight="1" x14ac:dyDescent="0.25">
      <c r="A6" s="100" t="s">
        <v>11</v>
      </c>
      <c r="B6" s="99"/>
      <c r="C6" s="94"/>
      <c r="D6" s="94"/>
      <c r="E6" s="94"/>
      <c r="F6" s="95"/>
      <c r="G6" s="157"/>
      <c r="H6" s="161"/>
      <c r="I6" s="97"/>
    </row>
    <row r="7" spans="1:9" ht="19.899999999999999" customHeight="1" x14ac:dyDescent="0.25">
      <c r="A7" s="101" t="s">
        <v>12</v>
      </c>
      <c r="B7" s="98"/>
      <c r="C7" s="96"/>
      <c r="D7" s="96"/>
      <c r="E7" s="96"/>
      <c r="F7" s="96"/>
      <c r="G7" s="158"/>
      <c r="H7" s="162"/>
      <c r="I7" s="98"/>
    </row>
    <row r="8" spans="1:9" ht="19.899999999999999" customHeight="1" x14ac:dyDescent="0.25">
      <c r="A8" s="100" t="s">
        <v>13</v>
      </c>
      <c r="B8" s="99"/>
      <c r="C8" s="94"/>
      <c r="D8" s="94"/>
      <c r="E8" s="94"/>
      <c r="F8" s="95"/>
      <c r="G8" s="157"/>
      <c r="H8" s="161"/>
      <c r="I8" s="97"/>
    </row>
    <row r="9" spans="1:9" ht="19.899999999999999" customHeight="1" x14ac:dyDescent="0.25">
      <c r="A9" s="101" t="s">
        <v>14</v>
      </c>
      <c r="B9" s="98"/>
      <c r="C9" s="96"/>
      <c r="D9" s="96"/>
      <c r="E9" s="96"/>
      <c r="F9" s="96"/>
      <c r="G9" s="158"/>
      <c r="H9" s="162"/>
      <c r="I9" s="98"/>
    </row>
    <row r="10" spans="1:9" ht="19.899999999999999" customHeight="1" x14ac:dyDescent="0.25">
      <c r="A10" s="100" t="s">
        <v>2</v>
      </c>
      <c r="B10" s="99"/>
      <c r="C10" s="94"/>
      <c r="D10" s="94"/>
      <c r="E10" s="94"/>
      <c r="F10" s="95"/>
      <c r="G10" s="157"/>
      <c r="H10" s="161"/>
      <c r="I10" s="97"/>
    </row>
    <row r="11" spans="1:9" ht="19.899999999999999" customHeight="1" x14ac:dyDescent="0.25">
      <c r="A11" s="101" t="s">
        <v>15</v>
      </c>
      <c r="B11" s="98"/>
      <c r="C11" s="96"/>
      <c r="D11" s="96"/>
      <c r="E11" s="96"/>
      <c r="F11" s="96"/>
      <c r="G11" s="158"/>
      <c r="H11" s="162"/>
      <c r="I11" s="98"/>
    </row>
    <row r="12" spans="1:9" ht="19.899999999999999" customHeight="1" x14ac:dyDescent="0.25">
      <c r="A12" s="100" t="s">
        <v>16</v>
      </c>
      <c r="B12" s="99"/>
      <c r="C12" s="94"/>
      <c r="D12" s="94"/>
      <c r="E12" s="94"/>
      <c r="F12" s="95"/>
      <c r="G12" s="157"/>
      <c r="H12" s="161"/>
      <c r="I12" s="97"/>
    </row>
    <row r="13" spans="1:9" ht="19.899999999999999" customHeight="1" x14ac:dyDescent="0.25">
      <c r="A13" s="101" t="s">
        <v>17</v>
      </c>
      <c r="B13" s="98"/>
      <c r="C13" s="96"/>
      <c r="D13" s="96"/>
      <c r="E13" s="96"/>
      <c r="F13" s="96"/>
      <c r="G13" s="158"/>
      <c r="H13" s="162"/>
      <c r="I13" s="98"/>
    </row>
    <row r="14" spans="1:9" ht="19.899999999999999" customHeight="1" x14ac:dyDescent="0.25">
      <c r="A14" s="100" t="s">
        <v>18</v>
      </c>
      <c r="B14" s="99"/>
      <c r="C14" s="94"/>
      <c r="D14" s="94"/>
      <c r="E14" s="94"/>
      <c r="F14" s="95"/>
      <c r="G14" s="157"/>
      <c r="H14" s="161"/>
      <c r="I14" s="97"/>
    </row>
    <row r="15" spans="1:9" ht="19.899999999999999" customHeight="1" x14ac:dyDescent="0.25">
      <c r="A15" s="101" t="s">
        <v>19</v>
      </c>
      <c r="B15" s="98"/>
      <c r="C15" s="96"/>
      <c r="D15" s="96"/>
      <c r="E15" s="96"/>
      <c r="F15" s="96"/>
      <c r="G15" s="158"/>
      <c r="H15" s="162"/>
      <c r="I15" s="98"/>
    </row>
    <row r="16" spans="1:9" ht="19.899999999999999" customHeight="1" x14ac:dyDescent="0.25">
      <c r="A16" s="100" t="s">
        <v>20</v>
      </c>
      <c r="B16" s="99"/>
      <c r="C16" s="94"/>
      <c r="D16" s="94"/>
      <c r="E16" s="94"/>
      <c r="F16" s="95"/>
      <c r="G16" s="157"/>
      <c r="H16" s="161"/>
      <c r="I16" s="97"/>
    </row>
    <row r="17" spans="1:9" ht="19.899999999999999" customHeight="1" x14ac:dyDescent="0.25">
      <c r="A17" s="101" t="s">
        <v>32</v>
      </c>
      <c r="B17" s="98"/>
      <c r="C17" s="96"/>
      <c r="D17" s="96"/>
      <c r="E17" s="96"/>
      <c r="F17" s="96"/>
      <c r="G17" s="158"/>
      <c r="H17" s="162"/>
      <c r="I17" s="98"/>
    </row>
    <row r="18" spans="1:9" ht="19.899999999999999" customHeight="1" x14ac:dyDescent="0.25">
      <c r="A18" s="100" t="s">
        <v>33</v>
      </c>
      <c r="B18" s="99"/>
      <c r="C18" s="94"/>
      <c r="D18" s="94"/>
      <c r="E18" s="94"/>
      <c r="F18" s="95"/>
      <c r="G18" s="157"/>
      <c r="H18" s="161"/>
      <c r="I18" s="97"/>
    </row>
    <row r="19" spans="1:9" ht="19.899999999999999" customHeight="1" x14ac:dyDescent="0.25">
      <c r="A19" s="101" t="s">
        <v>34</v>
      </c>
      <c r="B19" s="98"/>
      <c r="C19" s="96"/>
      <c r="D19" s="96"/>
      <c r="E19" s="96"/>
      <c r="F19" s="96"/>
      <c r="G19" s="158"/>
      <c r="H19" s="162"/>
      <c r="I19" s="98"/>
    </row>
    <row r="20" spans="1:9" ht="19.899999999999999" customHeight="1" x14ac:dyDescent="0.25">
      <c r="A20" s="100" t="s">
        <v>35</v>
      </c>
      <c r="B20" s="99"/>
      <c r="C20" s="94"/>
      <c r="D20" s="94"/>
      <c r="E20" s="94"/>
      <c r="F20" s="95"/>
      <c r="G20" s="157"/>
      <c r="H20" s="161"/>
      <c r="I20" s="97"/>
    </row>
  </sheetData>
  <mergeCells count="2">
    <mergeCell ref="I1:I2"/>
    <mergeCell ref="B1:G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E3073-2432-487F-8253-642ABA5D3E58}">
  <sheetPr>
    <tabColor theme="7" tint="0.59999389629810485"/>
    <pageSetUpPr fitToPage="1"/>
  </sheetPr>
  <dimension ref="A1:AK29"/>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8.7109375" defaultRowHeight="15" x14ac:dyDescent="0.25"/>
  <cols>
    <col min="1" max="1" width="57.5703125" style="132" customWidth="1"/>
    <col min="2" max="2" width="10.7109375" customWidth="1"/>
    <col min="3" max="3" width="35.7109375" style="132" customWidth="1"/>
    <col min="4" max="4" width="10.7109375" customWidth="1"/>
    <col min="5" max="5" width="35.7109375" style="132" customWidth="1"/>
    <col min="6" max="6" width="10.7109375" customWidth="1"/>
    <col min="7" max="7" width="35.7109375" style="132" customWidth="1"/>
    <col min="8" max="8" width="10.7109375" customWidth="1"/>
    <col min="9" max="9" width="35.7109375" style="132" customWidth="1"/>
    <col min="10" max="10" width="10.7109375" customWidth="1"/>
    <col min="11" max="11" width="35.7109375" style="132" customWidth="1"/>
    <col min="12" max="12" width="10.7109375" customWidth="1"/>
    <col min="13" max="13" width="35.7109375" style="132" customWidth="1"/>
    <col min="14" max="14" width="10.7109375" customWidth="1"/>
    <col min="15" max="15" width="35.7109375" style="132" customWidth="1"/>
    <col min="16" max="16" width="10.7109375" customWidth="1"/>
    <col min="17" max="17" width="35.7109375" style="132" customWidth="1"/>
    <col min="18" max="18" width="10.7109375" customWidth="1"/>
    <col min="19" max="19" width="35.7109375" style="132" customWidth="1"/>
    <col min="20" max="20" width="10.7109375" customWidth="1"/>
    <col min="21" max="21" width="35.7109375" style="132" customWidth="1"/>
    <col min="22" max="22" width="10.7109375" customWidth="1"/>
    <col min="23" max="23" width="35.7109375" style="132" customWidth="1"/>
    <col min="24" max="24" width="10.7109375" customWidth="1"/>
    <col min="25" max="25" width="35.7109375" style="132" customWidth="1"/>
    <col min="26" max="26" width="10.7109375" customWidth="1"/>
    <col min="27" max="27" width="35.7109375" style="132" customWidth="1"/>
    <col min="28" max="28" width="10.7109375" customWidth="1"/>
    <col min="29" max="29" width="35.7109375" style="132" customWidth="1"/>
    <col min="30" max="30" width="10.7109375" customWidth="1"/>
    <col min="31" max="31" width="35.7109375" style="132" customWidth="1"/>
    <col min="32" max="32" width="10.7109375" customWidth="1"/>
    <col min="33" max="33" width="35.7109375" style="132" customWidth="1"/>
    <col min="34" max="34" width="10.7109375" customWidth="1"/>
    <col min="35" max="35" width="35.7109375" style="132" customWidth="1"/>
    <col min="36" max="36" width="10.7109375" customWidth="1"/>
    <col min="37" max="37" width="35.7109375" style="132" customWidth="1"/>
  </cols>
  <sheetData>
    <row r="1" spans="1:37" x14ac:dyDescent="0.25">
      <c r="A1" s="172"/>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4"/>
    </row>
    <row r="2" spans="1:37" x14ac:dyDescent="0.25">
      <c r="A2" s="176" t="s">
        <v>124</v>
      </c>
      <c r="B2" s="170" t="s">
        <v>8</v>
      </c>
      <c r="C2" s="171"/>
      <c r="D2" s="170" t="s">
        <v>9</v>
      </c>
      <c r="E2" s="171"/>
      <c r="F2" s="170" t="s">
        <v>10</v>
      </c>
      <c r="G2" s="171"/>
      <c r="H2" s="170" t="s">
        <v>11</v>
      </c>
      <c r="I2" s="171"/>
      <c r="J2" s="170" t="s">
        <v>12</v>
      </c>
      <c r="K2" s="171"/>
      <c r="L2" s="170" t="s">
        <v>13</v>
      </c>
      <c r="M2" s="171"/>
      <c r="N2" s="170" t="s">
        <v>14</v>
      </c>
      <c r="O2" s="171"/>
      <c r="P2" s="170" t="s">
        <v>2</v>
      </c>
      <c r="Q2" s="171"/>
      <c r="R2" s="170" t="s">
        <v>15</v>
      </c>
      <c r="S2" s="171"/>
      <c r="T2" s="170" t="s">
        <v>16</v>
      </c>
      <c r="U2" s="171"/>
      <c r="V2" s="170" t="s">
        <v>17</v>
      </c>
      <c r="W2" s="171"/>
      <c r="X2" s="170" t="s">
        <v>18</v>
      </c>
      <c r="Y2" s="171"/>
      <c r="Z2" s="170" t="s">
        <v>19</v>
      </c>
      <c r="AA2" s="171"/>
      <c r="AB2" s="170" t="s">
        <v>20</v>
      </c>
      <c r="AC2" s="171"/>
      <c r="AD2" s="170" t="s">
        <v>32</v>
      </c>
      <c r="AE2" s="171"/>
      <c r="AF2" s="170" t="s">
        <v>33</v>
      </c>
      <c r="AG2" s="171"/>
      <c r="AH2" s="170" t="s">
        <v>34</v>
      </c>
      <c r="AI2" s="171"/>
      <c r="AJ2" s="170" t="s">
        <v>35</v>
      </c>
      <c r="AK2" s="175"/>
    </row>
    <row r="3" spans="1:37" ht="31.9" customHeight="1" thickBot="1" x14ac:dyDescent="0.3">
      <c r="A3" s="177"/>
      <c r="B3" s="133" t="s">
        <v>118</v>
      </c>
      <c r="C3" s="56" t="s">
        <v>50</v>
      </c>
      <c r="D3" s="130" t="s">
        <v>118</v>
      </c>
      <c r="E3" s="57" t="s">
        <v>50</v>
      </c>
      <c r="F3" s="133" t="s">
        <v>118</v>
      </c>
      <c r="G3" s="56" t="s">
        <v>50</v>
      </c>
      <c r="H3" s="130" t="s">
        <v>118</v>
      </c>
      <c r="I3" s="57" t="s">
        <v>50</v>
      </c>
      <c r="J3" s="133" t="s">
        <v>118</v>
      </c>
      <c r="K3" s="56" t="s">
        <v>50</v>
      </c>
      <c r="L3" s="130" t="s">
        <v>118</v>
      </c>
      <c r="M3" s="57" t="s">
        <v>50</v>
      </c>
      <c r="N3" s="133" t="s">
        <v>118</v>
      </c>
      <c r="O3" s="56" t="s">
        <v>50</v>
      </c>
      <c r="P3" s="130" t="s">
        <v>118</v>
      </c>
      <c r="Q3" s="57" t="s">
        <v>50</v>
      </c>
      <c r="R3" s="133" t="s">
        <v>118</v>
      </c>
      <c r="S3" s="56" t="s">
        <v>50</v>
      </c>
      <c r="T3" s="130" t="s">
        <v>118</v>
      </c>
      <c r="U3" s="57" t="s">
        <v>50</v>
      </c>
      <c r="V3" s="133" t="s">
        <v>118</v>
      </c>
      <c r="W3" s="56" t="s">
        <v>50</v>
      </c>
      <c r="X3" s="130" t="s">
        <v>118</v>
      </c>
      <c r="Y3" s="57" t="s">
        <v>50</v>
      </c>
      <c r="Z3" s="133" t="s">
        <v>118</v>
      </c>
      <c r="AA3" s="56" t="s">
        <v>50</v>
      </c>
      <c r="AB3" s="130" t="s">
        <v>118</v>
      </c>
      <c r="AC3" s="57" t="s">
        <v>50</v>
      </c>
      <c r="AD3" s="133" t="s">
        <v>120</v>
      </c>
      <c r="AE3" s="56" t="s">
        <v>50</v>
      </c>
      <c r="AF3" s="130" t="s">
        <v>118</v>
      </c>
      <c r="AG3" s="57" t="s">
        <v>50</v>
      </c>
      <c r="AH3" s="133" t="s">
        <v>118</v>
      </c>
      <c r="AI3" s="56" t="s">
        <v>50</v>
      </c>
      <c r="AJ3" s="130" t="s">
        <v>118</v>
      </c>
      <c r="AK3" s="138" t="s">
        <v>50</v>
      </c>
    </row>
    <row r="4" spans="1:37" s="129" customFormat="1" ht="33" customHeight="1" thickTop="1" x14ac:dyDescent="0.25">
      <c r="A4" s="139" t="s">
        <v>117</v>
      </c>
      <c r="B4" s="140"/>
      <c r="C4" s="131"/>
      <c r="D4" s="140"/>
      <c r="E4" s="131"/>
      <c r="F4" s="140"/>
      <c r="G4" s="131"/>
      <c r="H4" s="140"/>
      <c r="I4" s="131"/>
      <c r="J4" s="140"/>
      <c r="K4" s="131"/>
      <c r="L4" s="140"/>
      <c r="M4" s="131"/>
      <c r="N4" s="140"/>
      <c r="O4" s="131"/>
      <c r="P4" s="140"/>
      <c r="Q4" s="131"/>
      <c r="R4" s="140"/>
      <c r="S4" s="131"/>
      <c r="T4" s="140"/>
      <c r="U4" s="131"/>
      <c r="V4" s="140"/>
      <c r="W4" s="131"/>
      <c r="X4" s="140"/>
      <c r="Y4" s="131"/>
      <c r="Z4" s="140"/>
      <c r="AA4" s="131"/>
      <c r="AB4" s="140"/>
      <c r="AC4" s="131"/>
      <c r="AD4" s="140"/>
      <c r="AE4" s="131"/>
      <c r="AF4" s="140"/>
      <c r="AG4" s="131"/>
      <c r="AH4" s="140"/>
      <c r="AI4" s="131"/>
      <c r="AJ4" s="140"/>
      <c r="AK4" s="141"/>
    </row>
    <row r="5" spans="1:37" ht="45" x14ac:dyDescent="0.25">
      <c r="A5" s="142" t="s">
        <v>98</v>
      </c>
      <c r="B5" s="134"/>
      <c r="C5" s="134"/>
      <c r="D5" s="135"/>
      <c r="E5" s="135"/>
      <c r="F5" s="134"/>
      <c r="G5" s="134"/>
      <c r="H5" s="135"/>
      <c r="I5" s="135"/>
      <c r="J5" s="134"/>
      <c r="K5" s="134"/>
      <c r="L5" s="135"/>
      <c r="M5" s="135"/>
      <c r="N5" s="134"/>
      <c r="O5" s="134"/>
      <c r="P5" s="135"/>
      <c r="Q5" s="135"/>
      <c r="R5" s="134"/>
      <c r="S5" s="134"/>
      <c r="T5" s="135"/>
      <c r="U5" s="135"/>
      <c r="V5" s="134"/>
      <c r="W5" s="134"/>
      <c r="X5" s="135"/>
      <c r="Y5" s="135"/>
      <c r="Z5" s="134"/>
      <c r="AA5" s="134"/>
      <c r="AB5" s="135"/>
      <c r="AC5" s="135"/>
      <c r="AD5" s="134"/>
      <c r="AE5" s="134"/>
      <c r="AF5" s="135"/>
      <c r="AG5" s="135"/>
      <c r="AH5" s="134"/>
      <c r="AI5" s="134"/>
      <c r="AJ5" s="135"/>
      <c r="AK5" s="143"/>
    </row>
    <row r="6" spans="1:37" ht="30" x14ac:dyDescent="0.25">
      <c r="A6" s="142" t="s">
        <v>99</v>
      </c>
      <c r="B6" s="134"/>
      <c r="C6" s="134"/>
      <c r="D6" s="135"/>
      <c r="E6" s="135"/>
      <c r="F6" s="134"/>
      <c r="G6" s="134"/>
      <c r="H6" s="135"/>
      <c r="I6" s="135"/>
      <c r="J6" s="134"/>
      <c r="K6" s="134"/>
      <c r="L6" s="135"/>
      <c r="M6" s="135"/>
      <c r="N6" s="134"/>
      <c r="O6" s="134"/>
      <c r="P6" s="135"/>
      <c r="Q6" s="135"/>
      <c r="R6" s="134"/>
      <c r="S6" s="134"/>
      <c r="T6" s="135"/>
      <c r="U6" s="135"/>
      <c r="V6" s="134"/>
      <c r="W6" s="134"/>
      <c r="X6" s="135"/>
      <c r="Y6" s="135"/>
      <c r="Z6" s="134"/>
      <c r="AA6" s="134"/>
      <c r="AB6" s="135"/>
      <c r="AC6" s="135"/>
      <c r="AD6" s="134"/>
      <c r="AE6" s="134"/>
      <c r="AF6" s="135"/>
      <c r="AG6" s="135"/>
      <c r="AH6" s="134"/>
      <c r="AI6" s="134"/>
      <c r="AJ6" s="135"/>
      <c r="AK6" s="143"/>
    </row>
    <row r="7" spans="1:37" ht="45" x14ac:dyDescent="0.25">
      <c r="A7" s="142" t="s">
        <v>100</v>
      </c>
      <c r="B7" s="134"/>
      <c r="C7" s="134"/>
      <c r="D7" s="135"/>
      <c r="E7" s="135"/>
      <c r="F7" s="134"/>
      <c r="G7" s="134"/>
      <c r="H7" s="135"/>
      <c r="I7" s="135"/>
      <c r="J7" s="134"/>
      <c r="K7" s="134"/>
      <c r="L7" s="135"/>
      <c r="M7" s="135"/>
      <c r="N7" s="134"/>
      <c r="O7" s="134"/>
      <c r="P7" s="135"/>
      <c r="Q7" s="135"/>
      <c r="R7" s="134"/>
      <c r="S7" s="134"/>
      <c r="T7" s="135"/>
      <c r="U7" s="135"/>
      <c r="V7" s="134"/>
      <c r="W7" s="134"/>
      <c r="X7" s="135"/>
      <c r="Y7" s="135"/>
      <c r="Z7" s="134"/>
      <c r="AA7" s="134"/>
      <c r="AB7" s="135"/>
      <c r="AC7" s="135"/>
      <c r="AD7" s="134"/>
      <c r="AE7" s="134"/>
      <c r="AF7" s="135"/>
      <c r="AG7" s="135"/>
      <c r="AH7" s="134"/>
      <c r="AI7" s="134"/>
      <c r="AJ7" s="135"/>
      <c r="AK7" s="143"/>
    </row>
    <row r="8" spans="1:37" ht="45" x14ac:dyDescent="0.25">
      <c r="A8" s="142" t="s">
        <v>101</v>
      </c>
      <c r="B8" s="134"/>
      <c r="C8" s="134"/>
      <c r="D8" s="135"/>
      <c r="E8" s="135"/>
      <c r="F8" s="134"/>
      <c r="G8" s="134"/>
      <c r="H8" s="135"/>
      <c r="I8" s="135"/>
      <c r="J8" s="134"/>
      <c r="K8" s="134"/>
      <c r="L8" s="135"/>
      <c r="M8" s="135"/>
      <c r="N8" s="134"/>
      <c r="O8" s="134"/>
      <c r="P8" s="135"/>
      <c r="Q8" s="135"/>
      <c r="R8" s="134"/>
      <c r="S8" s="134"/>
      <c r="T8" s="135"/>
      <c r="U8" s="135"/>
      <c r="V8" s="134"/>
      <c r="W8" s="134"/>
      <c r="X8" s="135"/>
      <c r="Y8" s="135"/>
      <c r="Z8" s="134"/>
      <c r="AA8" s="134"/>
      <c r="AB8" s="135"/>
      <c r="AC8" s="135"/>
      <c r="AD8" s="134"/>
      <c r="AE8" s="134"/>
      <c r="AF8" s="135"/>
      <c r="AG8" s="135"/>
      <c r="AH8" s="134"/>
      <c r="AI8" s="134"/>
      <c r="AJ8" s="135"/>
      <c r="AK8" s="143"/>
    </row>
    <row r="9" spans="1:37" ht="30" x14ac:dyDescent="0.25">
      <c r="A9" s="142" t="s">
        <v>102</v>
      </c>
      <c r="B9" s="134"/>
      <c r="C9" s="134"/>
      <c r="D9" s="135"/>
      <c r="E9" s="135"/>
      <c r="F9" s="134"/>
      <c r="G9" s="134"/>
      <c r="H9" s="135"/>
      <c r="I9" s="135"/>
      <c r="J9" s="134"/>
      <c r="K9" s="134"/>
      <c r="L9" s="135"/>
      <c r="M9" s="135"/>
      <c r="N9" s="134"/>
      <c r="O9" s="134"/>
      <c r="P9" s="135"/>
      <c r="Q9" s="135"/>
      <c r="R9" s="134"/>
      <c r="S9" s="134"/>
      <c r="T9" s="135"/>
      <c r="U9" s="135"/>
      <c r="V9" s="134"/>
      <c r="W9" s="134"/>
      <c r="X9" s="135"/>
      <c r="Y9" s="135"/>
      <c r="Z9" s="134"/>
      <c r="AA9" s="134"/>
      <c r="AB9" s="135"/>
      <c r="AC9" s="135"/>
      <c r="AD9" s="134"/>
      <c r="AE9" s="134"/>
      <c r="AF9" s="135"/>
      <c r="AG9" s="135"/>
      <c r="AH9" s="134"/>
      <c r="AI9" s="134"/>
      <c r="AJ9" s="135"/>
      <c r="AK9" s="143"/>
    </row>
    <row r="10" spans="1:37" ht="45" x14ac:dyDescent="0.25">
      <c r="A10" s="142" t="s">
        <v>103</v>
      </c>
      <c r="B10" s="134"/>
      <c r="C10" s="134"/>
      <c r="D10" s="135"/>
      <c r="E10" s="135"/>
      <c r="F10" s="134"/>
      <c r="G10" s="134"/>
      <c r="H10" s="135"/>
      <c r="I10" s="135"/>
      <c r="J10" s="134"/>
      <c r="K10" s="134"/>
      <c r="L10" s="135"/>
      <c r="M10" s="135"/>
      <c r="N10" s="134"/>
      <c r="O10" s="134"/>
      <c r="P10" s="135"/>
      <c r="Q10" s="135"/>
      <c r="R10" s="134"/>
      <c r="S10" s="134"/>
      <c r="T10" s="135"/>
      <c r="U10" s="135"/>
      <c r="V10" s="134"/>
      <c r="W10" s="134"/>
      <c r="X10" s="135"/>
      <c r="Y10" s="135"/>
      <c r="Z10" s="134"/>
      <c r="AA10" s="134"/>
      <c r="AB10" s="135"/>
      <c r="AC10" s="135"/>
      <c r="AD10" s="134"/>
      <c r="AE10" s="134"/>
      <c r="AF10" s="135"/>
      <c r="AG10" s="135"/>
      <c r="AH10" s="134"/>
      <c r="AI10" s="134"/>
      <c r="AJ10" s="135"/>
      <c r="AK10" s="143"/>
    </row>
    <row r="11" spans="1:37" ht="45" x14ac:dyDescent="0.25">
      <c r="A11" s="142" t="s">
        <v>104</v>
      </c>
      <c r="B11" s="137"/>
      <c r="C11" s="134"/>
      <c r="D11" s="135"/>
      <c r="E11" s="135"/>
      <c r="F11" s="137"/>
      <c r="G11" s="134"/>
      <c r="H11" s="135"/>
      <c r="I11" s="135"/>
      <c r="J11" s="137"/>
      <c r="K11" s="134"/>
      <c r="L11" s="135"/>
      <c r="M11" s="135"/>
      <c r="N11" s="137"/>
      <c r="O11" s="134"/>
      <c r="P11" s="135"/>
      <c r="Q11" s="135"/>
      <c r="R11" s="137"/>
      <c r="S11" s="134"/>
      <c r="T11" s="135"/>
      <c r="U11" s="135"/>
      <c r="V11" s="137"/>
      <c r="W11" s="134"/>
      <c r="X11" s="135"/>
      <c r="Y11" s="135"/>
      <c r="Z11" s="137"/>
      <c r="AA11" s="134"/>
      <c r="AB11" s="135"/>
      <c r="AC11" s="135"/>
      <c r="AD11" s="137"/>
      <c r="AE11" s="134"/>
      <c r="AF11" s="135"/>
      <c r="AG11" s="135"/>
      <c r="AH11" s="137"/>
      <c r="AI11" s="134"/>
      <c r="AJ11" s="135"/>
      <c r="AK11" s="143"/>
    </row>
    <row r="12" spans="1:37" s="129" customFormat="1" ht="33" customHeight="1" x14ac:dyDescent="0.25">
      <c r="A12" s="139" t="s">
        <v>123</v>
      </c>
      <c r="B12" s="140"/>
      <c r="C12" s="131"/>
      <c r="D12" s="140"/>
      <c r="E12" s="131"/>
      <c r="F12" s="140"/>
      <c r="G12" s="131"/>
      <c r="H12" s="140"/>
      <c r="I12" s="131"/>
      <c r="J12" s="140"/>
      <c r="K12" s="131"/>
      <c r="L12" s="140"/>
      <c r="M12" s="131"/>
      <c r="N12" s="140"/>
      <c r="O12" s="131"/>
      <c r="P12" s="140"/>
      <c r="Q12" s="131"/>
      <c r="R12" s="140"/>
      <c r="S12" s="131"/>
      <c r="T12" s="140"/>
      <c r="U12" s="131"/>
      <c r="V12" s="140"/>
      <c r="W12" s="131"/>
      <c r="X12" s="140"/>
      <c r="Y12" s="131"/>
      <c r="Z12" s="140"/>
      <c r="AA12" s="131"/>
      <c r="AB12" s="140"/>
      <c r="AC12" s="131"/>
      <c r="AD12" s="140"/>
      <c r="AE12" s="131"/>
      <c r="AF12" s="140"/>
      <c r="AG12" s="131"/>
      <c r="AH12" s="140"/>
      <c r="AI12" s="131"/>
      <c r="AJ12" s="140"/>
      <c r="AK12" s="141"/>
    </row>
    <row r="13" spans="1:37" ht="30" x14ac:dyDescent="0.25">
      <c r="A13" s="144" t="s">
        <v>119</v>
      </c>
      <c r="B13" s="134"/>
      <c r="C13" s="134"/>
      <c r="D13" s="135"/>
      <c r="E13" s="135"/>
      <c r="F13" s="134"/>
      <c r="G13" s="134"/>
      <c r="H13" s="135"/>
      <c r="I13" s="135"/>
      <c r="J13" s="134"/>
      <c r="K13" s="134"/>
      <c r="L13" s="135"/>
      <c r="M13" s="135"/>
      <c r="N13" s="134"/>
      <c r="O13" s="134"/>
      <c r="P13" s="135"/>
      <c r="Q13" s="135"/>
      <c r="R13" s="134"/>
      <c r="S13" s="134"/>
      <c r="T13" s="135"/>
      <c r="U13" s="135"/>
      <c r="V13" s="134"/>
      <c r="W13" s="134"/>
      <c r="X13" s="135"/>
      <c r="Y13" s="135"/>
      <c r="Z13" s="134"/>
      <c r="AA13" s="134"/>
      <c r="AB13" s="135"/>
      <c r="AC13" s="135"/>
      <c r="AD13" s="134"/>
      <c r="AE13" s="134"/>
      <c r="AF13" s="135"/>
      <c r="AG13" s="135"/>
      <c r="AH13" s="134"/>
      <c r="AI13" s="134"/>
      <c r="AJ13" s="135"/>
      <c r="AK13" s="143"/>
    </row>
    <row r="14" spans="1:37" s="129" customFormat="1" ht="33" customHeight="1" x14ac:dyDescent="0.25">
      <c r="A14" s="139" t="s">
        <v>122</v>
      </c>
      <c r="B14" s="140"/>
      <c r="C14" s="131"/>
      <c r="D14" s="140"/>
      <c r="E14" s="131"/>
      <c r="F14" s="140"/>
      <c r="G14" s="131"/>
      <c r="H14" s="140"/>
      <c r="I14" s="131"/>
      <c r="J14" s="140"/>
      <c r="K14" s="131"/>
      <c r="L14" s="140"/>
      <c r="M14" s="131"/>
      <c r="N14" s="140"/>
      <c r="O14" s="131"/>
      <c r="P14" s="140"/>
      <c r="Q14" s="131"/>
      <c r="R14" s="140"/>
      <c r="S14" s="131"/>
      <c r="T14" s="140"/>
      <c r="U14" s="131"/>
      <c r="V14" s="140"/>
      <c r="W14" s="131"/>
      <c r="X14" s="140"/>
      <c r="Y14" s="131"/>
      <c r="Z14" s="140"/>
      <c r="AA14" s="131"/>
      <c r="AB14" s="140"/>
      <c r="AC14" s="131"/>
      <c r="AD14" s="140"/>
      <c r="AE14" s="131"/>
      <c r="AF14" s="140"/>
      <c r="AG14" s="131"/>
      <c r="AH14" s="140"/>
      <c r="AI14" s="131"/>
      <c r="AJ14" s="140"/>
      <c r="AK14" s="141"/>
    </row>
    <row r="15" spans="1:37" x14ac:dyDescent="0.25">
      <c r="A15" s="145" t="s">
        <v>105</v>
      </c>
      <c r="B15" s="134"/>
      <c r="C15" s="134"/>
      <c r="D15" s="135"/>
      <c r="E15" s="135"/>
      <c r="F15" s="134"/>
      <c r="G15" s="134"/>
      <c r="H15" s="135"/>
      <c r="I15" s="135"/>
      <c r="J15" s="134"/>
      <c r="K15" s="134"/>
      <c r="L15" s="135"/>
      <c r="M15" s="135"/>
      <c r="N15" s="134"/>
      <c r="O15" s="134"/>
      <c r="P15" s="135"/>
      <c r="Q15" s="135"/>
      <c r="R15" s="134"/>
      <c r="S15" s="134"/>
      <c r="T15" s="135"/>
      <c r="U15" s="135"/>
      <c r="V15" s="134"/>
      <c r="W15" s="134"/>
      <c r="X15" s="135"/>
      <c r="Y15" s="135"/>
      <c r="Z15" s="134"/>
      <c r="AA15" s="134"/>
      <c r="AB15" s="135"/>
      <c r="AC15" s="135"/>
      <c r="AD15" s="134"/>
      <c r="AE15" s="134"/>
      <c r="AF15" s="135"/>
      <c r="AG15" s="135"/>
      <c r="AH15" s="134"/>
      <c r="AI15" s="134"/>
      <c r="AJ15" s="135"/>
      <c r="AK15" s="143"/>
    </row>
    <row r="16" spans="1:37" x14ac:dyDescent="0.25">
      <c r="A16" s="145" t="s">
        <v>106</v>
      </c>
      <c r="B16" s="134"/>
      <c r="C16" s="134"/>
      <c r="D16" s="135"/>
      <c r="E16" s="135"/>
      <c r="F16" s="134"/>
      <c r="G16" s="134"/>
      <c r="H16" s="135"/>
      <c r="I16" s="135"/>
      <c r="J16" s="134"/>
      <c r="K16" s="134"/>
      <c r="L16" s="135"/>
      <c r="M16" s="135"/>
      <c r="N16" s="134"/>
      <c r="O16" s="134"/>
      <c r="P16" s="135"/>
      <c r="Q16" s="135"/>
      <c r="R16" s="134"/>
      <c r="S16" s="134"/>
      <c r="T16" s="135"/>
      <c r="U16" s="135"/>
      <c r="V16" s="134"/>
      <c r="W16" s="134"/>
      <c r="X16" s="135"/>
      <c r="Y16" s="135"/>
      <c r="Z16" s="134"/>
      <c r="AA16" s="134"/>
      <c r="AB16" s="135"/>
      <c r="AC16" s="135"/>
      <c r="AD16" s="134"/>
      <c r="AE16" s="134"/>
      <c r="AF16" s="135"/>
      <c r="AG16" s="135"/>
      <c r="AH16" s="134"/>
      <c r="AI16" s="134"/>
      <c r="AJ16" s="135"/>
      <c r="AK16" s="143"/>
    </row>
    <row r="17" spans="1:37" x14ac:dyDescent="0.25">
      <c r="A17" s="145" t="s">
        <v>107</v>
      </c>
      <c r="B17" s="137"/>
      <c r="C17" s="134"/>
      <c r="D17" s="135"/>
      <c r="E17" s="135"/>
      <c r="F17" s="137"/>
      <c r="G17" s="134"/>
      <c r="H17" s="135"/>
      <c r="I17" s="135"/>
      <c r="J17" s="137"/>
      <c r="K17" s="134"/>
      <c r="L17" s="135"/>
      <c r="M17" s="135"/>
      <c r="N17" s="137"/>
      <c r="O17" s="134"/>
      <c r="P17" s="135"/>
      <c r="Q17" s="135"/>
      <c r="R17" s="137"/>
      <c r="S17" s="134"/>
      <c r="T17" s="135"/>
      <c r="U17" s="135"/>
      <c r="V17" s="137"/>
      <c r="W17" s="134"/>
      <c r="X17" s="135"/>
      <c r="Y17" s="135"/>
      <c r="Z17" s="137"/>
      <c r="AA17" s="134"/>
      <c r="AB17" s="135"/>
      <c r="AC17" s="135"/>
      <c r="AD17" s="137"/>
      <c r="AE17" s="134"/>
      <c r="AF17" s="135"/>
      <c r="AG17" s="135"/>
      <c r="AH17" s="137"/>
      <c r="AI17" s="134"/>
      <c r="AJ17" s="135"/>
      <c r="AK17" s="143"/>
    </row>
    <row r="18" spans="1:37" s="129" customFormat="1" ht="33" customHeight="1" x14ac:dyDescent="0.25">
      <c r="A18" s="139" t="s">
        <v>121</v>
      </c>
      <c r="B18" s="140"/>
      <c r="C18" s="131"/>
      <c r="D18" s="140"/>
      <c r="E18" s="131"/>
      <c r="F18" s="140"/>
      <c r="G18" s="131"/>
      <c r="H18" s="140"/>
      <c r="I18" s="131"/>
      <c r="J18" s="140"/>
      <c r="K18" s="131"/>
      <c r="L18" s="140"/>
      <c r="M18" s="131"/>
      <c r="N18" s="140"/>
      <c r="O18" s="131"/>
      <c r="P18" s="140"/>
      <c r="Q18" s="131"/>
      <c r="R18" s="140"/>
      <c r="S18" s="131"/>
      <c r="T18" s="140"/>
      <c r="U18" s="131"/>
      <c r="V18" s="140"/>
      <c r="W18" s="131"/>
      <c r="X18" s="140"/>
      <c r="Y18" s="131"/>
      <c r="Z18" s="140"/>
      <c r="AA18" s="131"/>
      <c r="AB18" s="140"/>
      <c r="AC18" s="131"/>
      <c r="AD18" s="140"/>
      <c r="AE18" s="131"/>
      <c r="AF18" s="140"/>
      <c r="AG18" s="131"/>
      <c r="AH18" s="140"/>
      <c r="AI18" s="131"/>
      <c r="AJ18" s="140"/>
      <c r="AK18" s="141"/>
    </row>
    <row r="19" spans="1:37" ht="45" x14ac:dyDescent="0.25">
      <c r="A19" s="146" t="s">
        <v>108</v>
      </c>
      <c r="B19" s="134"/>
      <c r="C19" s="134"/>
      <c r="D19" s="135"/>
      <c r="E19" s="135"/>
      <c r="F19" s="134"/>
      <c r="G19" s="134"/>
      <c r="H19" s="135"/>
      <c r="I19" s="135"/>
      <c r="J19" s="134"/>
      <c r="K19" s="134"/>
      <c r="L19" s="135"/>
      <c r="M19" s="135"/>
      <c r="N19" s="134"/>
      <c r="O19" s="134"/>
      <c r="P19" s="135"/>
      <c r="Q19" s="135"/>
      <c r="R19" s="134"/>
      <c r="S19" s="134"/>
      <c r="T19" s="135"/>
      <c r="U19" s="135"/>
      <c r="V19" s="134"/>
      <c r="W19" s="134"/>
      <c r="X19" s="135"/>
      <c r="Y19" s="135"/>
      <c r="Z19" s="134"/>
      <c r="AA19" s="134"/>
      <c r="AB19" s="135"/>
      <c r="AC19" s="135"/>
      <c r="AD19" s="134"/>
      <c r="AE19" s="134"/>
      <c r="AF19" s="135"/>
      <c r="AG19" s="135"/>
      <c r="AH19" s="134"/>
      <c r="AI19" s="134"/>
      <c r="AJ19" s="135"/>
      <c r="AK19" s="143"/>
    </row>
    <row r="20" spans="1:37" x14ac:dyDescent="0.25">
      <c r="A20" s="146" t="s">
        <v>109</v>
      </c>
      <c r="B20" s="134"/>
      <c r="C20" s="134"/>
      <c r="D20" s="135"/>
      <c r="E20" s="135"/>
      <c r="F20" s="134"/>
      <c r="G20" s="134"/>
      <c r="H20" s="135"/>
      <c r="I20" s="135"/>
      <c r="J20" s="134"/>
      <c r="K20" s="134"/>
      <c r="L20" s="135"/>
      <c r="M20" s="135"/>
      <c r="N20" s="134"/>
      <c r="O20" s="134"/>
      <c r="P20" s="135"/>
      <c r="Q20" s="135"/>
      <c r="R20" s="134"/>
      <c r="S20" s="134"/>
      <c r="T20" s="135"/>
      <c r="U20" s="135"/>
      <c r="V20" s="134"/>
      <c r="W20" s="134"/>
      <c r="X20" s="135"/>
      <c r="Y20" s="135"/>
      <c r="Z20" s="134"/>
      <c r="AA20" s="134"/>
      <c r="AB20" s="135"/>
      <c r="AC20" s="135"/>
      <c r="AD20" s="134"/>
      <c r="AE20" s="134"/>
      <c r="AF20" s="135"/>
      <c r="AG20" s="135"/>
      <c r="AH20" s="134"/>
      <c r="AI20" s="134"/>
      <c r="AJ20" s="135"/>
      <c r="AK20" s="143"/>
    </row>
    <row r="21" spans="1:37" x14ac:dyDescent="0.25">
      <c r="A21" s="142" t="s">
        <v>110</v>
      </c>
      <c r="B21" s="134"/>
      <c r="C21" s="134"/>
      <c r="D21" s="135"/>
      <c r="E21" s="135"/>
      <c r="F21" s="134"/>
      <c r="G21" s="134"/>
      <c r="H21" s="135"/>
      <c r="I21" s="135"/>
      <c r="J21" s="134"/>
      <c r="K21" s="134"/>
      <c r="L21" s="135"/>
      <c r="M21" s="135"/>
      <c r="N21" s="134"/>
      <c r="O21" s="134"/>
      <c r="P21" s="135"/>
      <c r="Q21" s="135"/>
      <c r="R21" s="134"/>
      <c r="S21" s="134"/>
      <c r="T21" s="135"/>
      <c r="U21" s="135"/>
      <c r="V21" s="134"/>
      <c r="W21" s="134"/>
      <c r="X21" s="135"/>
      <c r="Y21" s="135"/>
      <c r="Z21" s="134"/>
      <c r="AA21" s="134"/>
      <c r="AB21" s="135"/>
      <c r="AC21" s="135"/>
      <c r="AD21" s="134"/>
      <c r="AE21" s="134"/>
      <c r="AF21" s="135"/>
      <c r="AG21" s="135"/>
      <c r="AH21" s="134"/>
      <c r="AI21" s="134"/>
      <c r="AJ21" s="135"/>
      <c r="AK21" s="143"/>
    </row>
    <row r="22" spans="1:37" s="129" customFormat="1" ht="33" customHeight="1" x14ac:dyDescent="0.25">
      <c r="A22" s="139" t="s">
        <v>125</v>
      </c>
      <c r="B22" s="140"/>
      <c r="C22" s="131"/>
      <c r="D22" s="140"/>
      <c r="E22" s="131"/>
      <c r="F22" s="140"/>
      <c r="G22" s="131"/>
      <c r="H22" s="140"/>
      <c r="I22" s="131"/>
      <c r="J22" s="140"/>
      <c r="K22" s="131"/>
      <c r="L22" s="140"/>
      <c r="M22" s="131"/>
      <c r="N22" s="140"/>
      <c r="O22" s="131"/>
      <c r="P22" s="140"/>
      <c r="Q22" s="131"/>
      <c r="R22" s="140"/>
      <c r="S22" s="131"/>
      <c r="T22" s="140"/>
      <c r="U22" s="131"/>
      <c r="V22" s="140"/>
      <c r="W22" s="131"/>
      <c r="X22" s="140"/>
      <c r="Y22" s="131"/>
      <c r="Z22" s="140"/>
      <c r="AA22" s="131"/>
      <c r="AB22" s="140"/>
      <c r="AC22" s="131"/>
      <c r="AD22" s="140"/>
      <c r="AE22" s="131"/>
      <c r="AF22" s="140"/>
      <c r="AG22" s="131"/>
      <c r="AH22" s="140"/>
      <c r="AI22" s="131"/>
      <c r="AJ22" s="140"/>
      <c r="AK22" s="141"/>
    </row>
    <row r="23" spans="1:37" ht="45" x14ac:dyDescent="0.25">
      <c r="A23" s="142" t="s">
        <v>111</v>
      </c>
      <c r="B23" s="137"/>
      <c r="C23" s="134"/>
      <c r="D23" s="135"/>
      <c r="E23" s="135"/>
      <c r="F23" s="137"/>
      <c r="G23" s="134"/>
      <c r="H23" s="135"/>
      <c r="I23" s="135"/>
      <c r="J23" s="137"/>
      <c r="K23" s="134"/>
      <c r="L23" s="135"/>
      <c r="M23" s="135"/>
      <c r="N23" s="137"/>
      <c r="O23" s="134"/>
      <c r="P23" s="135"/>
      <c r="Q23" s="135"/>
      <c r="R23" s="137"/>
      <c r="S23" s="134"/>
      <c r="T23" s="135"/>
      <c r="U23" s="135"/>
      <c r="V23" s="137"/>
      <c r="W23" s="134"/>
      <c r="X23" s="135"/>
      <c r="Y23" s="135"/>
      <c r="Z23" s="137"/>
      <c r="AA23" s="134"/>
      <c r="AB23" s="135"/>
      <c r="AC23" s="135"/>
      <c r="AD23" s="137"/>
      <c r="AE23" s="134"/>
      <c r="AF23" s="135"/>
      <c r="AG23" s="135"/>
      <c r="AH23" s="137"/>
      <c r="AI23" s="134"/>
      <c r="AJ23" s="135"/>
      <c r="AK23" s="143"/>
    </row>
    <row r="24" spans="1:37" ht="60" x14ac:dyDescent="0.25">
      <c r="A24" s="142" t="s">
        <v>112</v>
      </c>
      <c r="B24" s="134"/>
      <c r="C24" s="134"/>
      <c r="D24" s="135"/>
      <c r="E24" s="135"/>
      <c r="F24" s="134"/>
      <c r="G24" s="134"/>
      <c r="H24" s="135"/>
      <c r="I24" s="135"/>
      <c r="J24" s="134"/>
      <c r="K24" s="134"/>
      <c r="L24" s="135"/>
      <c r="M24" s="135"/>
      <c r="N24" s="134"/>
      <c r="O24" s="134"/>
      <c r="P24" s="135"/>
      <c r="Q24" s="135"/>
      <c r="R24" s="134"/>
      <c r="S24" s="134"/>
      <c r="T24" s="135"/>
      <c r="U24" s="135"/>
      <c r="V24" s="134"/>
      <c r="W24" s="134"/>
      <c r="X24" s="135"/>
      <c r="Y24" s="135"/>
      <c r="Z24" s="134"/>
      <c r="AA24" s="134"/>
      <c r="AB24" s="135"/>
      <c r="AC24" s="135"/>
      <c r="AD24" s="134"/>
      <c r="AE24" s="134"/>
      <c r="AF24" s="135"/>
      <c r="AG24" s="135"/>
      <c r="AH24" s="134"/>
      <c r="AI24" s="134"/>
      <c r="AJ24" s="135"/>
      <c r="AK24" s="143"/>
    </row>
    <row r="25" spans="1:37" ht="45" x14ac:dyDescent="0.25">
      <c r="A25" s="142" t="s">
        <v>113</v>
      </c>
      <c r="B25" s="134"/>
      <c r="C25" s="134"/>
      <c r="D25" s="135"/>
      <c r="E25" s="135"/>
      <c r="F25" s="134"/>
      <c r="G25" s="134"/>
      <c r="H25" s="135"/>
      <c r="I25" s="135"/>
      <c r="J25" s="134"/>
      <c r="K25" s="134"/>
      <c r="L25" s="135"/>
      <c r="M25" s="135"/>
      <c r="N25" s="134"/>
      <c r="O25" s="134"/>
      <c r="P25" s="135"/>
      <c r="Q25" s="135"/>
      <c r="R25" s="134"/>
      <c r="S25" s="134"/>
      <c r="T25" s="135"/>
      <c r="U25" s="135"/>
      <c r="V25" s="134"/>
      <c r="W25" s="134"/>
      <c r="X25" s="135"/>
      <c r="Y25" s="135"/>
      <c r="Z25" s="134"/>
      <c r="AA25" s="134"/>
      <c r="AB25" s="135"/>
      <c r="AC25" s="135"/>
      <c r="AD25" s="134"/>
      <c r="AE25" s="134"/>
      <c r="AF25" s="135"/>
      <c r="AG25" s="135"/>
      <c r="AH25" s="134"/>
      <c r="AI25" s="134"/>
      <c r="AJ25" s="135"/>
      <c r="AK25" s="143"/>
    </row>
    <row r="26" spans="1:37" ht="30" x14ac:dyDescent="0.25">
      <c r="A26" s="142" t="s">
        <v>114</v>
      </c>
      <c r="B26" s="134"/>
      <c r="C26" s="134"/>
      <c r="D26" s="135"/>
      <c r="E26" s="135"/>
      <c r="F26" s="134"/>
      <c r="G26" s="134"/>
      <c r="H26" s="135"/>
      <c r="I26" s="135"/>
      <c r="J26" s="134"/>
      <c r="K26" s="134"/>
      <c r="L26" s="135"/>
      <c r="M26" s="135"/>
      <c r="N26" s="134"/>
      <c r="O26" s="134"/>
      <c r="P26" s="135"/>
      <c r="Q26" s="135"/>
      <c r="R26" s="134"/>
      <c r="S26" s="134"/>
      <c r="T26" s="135"/>
      <c r="U26" s="135"/>
      <c r="V26" s="134"/>
      <c r="W26" s="134"/>
      <c r="X26" s="135"/>
      <c r="Y26" s="135"/>
      <c r="Z26" s="134"/>
      <c r="AA26" s="134"/>
      <c r="AB26" s="135"/>
      <c r="AC26" s="135"/>
      <c r="AD26" s="134"/>
      <c r="AE26" s="134"/>
      <c r="AF26" s="135"/>
      <c r="AG26" s="135"/>
      <c r="AH26" s="134"/>
      <c r="AI26" s="134"/>
      <c r="AJ26" s="135"/>
      <c r="AK26" s="143"/>
    </row>
    <row r="27" spans="1:37" ht="30" x14ac:dyDescent="0.25">
      <c r="A27" s="142" t="s">
        <v>115</v>
      </c>
      <c r="B27" s="134"/>
      <c r="C27" s="134"/>
      <c r="D27" s="135"/>
      <c r="E27" s="135"/>
      <c r="F27" s="134"/>
      <c r="G27" s="134"/>
      <c r="H27" s="135"/>
      <c r="I27" s="135"/>
      <c r="J27" s="134"/>
      <c r="K27" s="134"/>
      <c r="L27" s="135"/>
      <c r="M27" s="135"/>
      <c r="N27" s="134"/>
      <c r="O27" s="134"/>
      <c r="P27" s="135"/>
      <c r="Q27" s="135"/>
      <c r="R27" s="134"/>
      <c r="S27" s="134"/>
      <c r="T27" s="135"/>
      <c r="U27" s="135"/>
      <c r="V27" s="134"/>
      <c r="W27" s="134"/>
      <c r="X27" s="135"/>
      <c r="Y27" s="135"/>
      <c r="Z27" s="134"/>
      <c r="AA27" s="134"/>
      <c r="AB27" s="135"/>
      <c r="AC27" s="135"/>
      <c r="AD27" s="134"/>
      <c r="AE27" s="134"/>
      <c r="AF27" s="135"/>
      <c r="AG27" s="135"/>
      <c r="AH27" s="134"/>
      <c r="AI27" s="134"/>
      <c r="AJ27" s="135"/>
      <c r="AK27" s="143"/>
    </row>
    <row r="28" spans="1:37" ht="30" x14ac:dyDescent="0.25">
      <c r="A28" s="142" t="s">
        <v>116</v>
      </c>
      <c r="B28" s="137"/>
      <c r="C28" s="134"/>
      <c r="D28" s="135"/>
      <c r="E28" s="135"/>
      <c r="F28" s="137"/>
      <c r="G28" s="134"/>
      <c r="H28" s="135"/>
      <c r="I28" s="135"/>
      <c r="J28" s="137"/>
      <c r="K28" s="134"/>
      <c r="L28" s="135"/>
      <c r="M28" s="135"/>
      <c r="N28" s="137"/>
      <c r="O28" s="134"/>
      <c r="P28" s="136"/>
      <c r="Q28" s="135"/>
      <c r="R28" s="137"/>
      <c r="S28" s="134"/>
      <c r="T28" s="136"/>
      <c r="U28" s="135"/>
      <c r="V28" s="137"/>
      <c r="W28" s="134"/>
      <c r="X28" s="136"/>
      <c r="Y28" s="135"/>
      <c r="Z28" s="137"/>
      <c r="AA28" s="134"/>
      <c r="AB28" s="136"/>
      <c r="AC28" s="135"/>
      <c r="AD28" s="137"/>
      <c r="AE28" s="134"/>
      <c r="AF28" s="136"/>
      <c r="AG28" s="135"/>
      <c r="AH28" s="137"/>
      <c r="AI28" s="134"/>
      <c r="AJ28" s="136"/>
      <c r="AK28" s="143"/>
    </row>
    <row r="29" spans="1:37" s="129" customFormat="1" ht="16.149999999999999" customHeight="1" thickBot="1" x14ac:dyDescent="0.3">
      <c r="A29" s="147"/>
      <c r="B29" s="148"/>
      <c r="C29" s="149"/>
      <c r="D29" s="148"/>
      <c r="E29" s="149"/>
      <c r="F29" s="148"/>
      <c r="G29" s="149"/>
      <c r="H29" s="148"/>
      <c r="I29" s="149"/>
      <c r="J29" s="148"/>
      <c r="K29" s="149"/>
      <c r="L29" s="148"/>
      <c r="M29" s="149"/>
      <c r="N29" s="148"/>
      <c r="O29" s="149"/>
      <c r="P29" s="148"/>
      <c r="Q29" s="149"/>
      <c r="R29" s="148"/>
      <c r="S29" s="149"/>
      <c r="T29" s="148"/>
      <c r="U29" s="149"/>
      <c r="V29" s="148"/>
      <c r="W29" s="149"/>
      <c r="X29" s="148"/>
      <c r="Y29" s="149"/>
      <c r="Z29" s="148"/>
      <c r="AA29" s="149"/>
      <c r="AB29" s="148"/>
      <c r="AC29" s="149"/>
      <c r="AD29" s="148"/>
      <c r="AE29" s="149"/>
      <c r="AF29" s="148"/>
      <c r="AG29" s="149"/>
      <c r="AH29" s="148"/>
      <c r="AI29" s="149"/>
      <c r="AJ29" s="148"/>
      <c r="AK29" s="150"/>
    </row>
  </sheetData>
  <mergeCells count="20">
    <mergeCell ref="AJ2:AK2"/>
    <mergeCell ref="A2:A3"/>
    <mergeCell ref="R2:S2"/>
    <mergeCell ref="T2:U2"/>
    <mergeCell ref="V2:W2"/>
    <mergeCell ref="X2:Y2"/>
    <mergeCell ref="Z2:AA2"/>
    <mergeCell ref="AB2:AC2"/>
    <mergeCell ref="A1:AK1"/>
    <mergeCell ref="B2:C2"/>
    <mergeCell ref="D2:E2"/>
    <mergeCell ref="F2:G2"/>
    <mergeCell ref="H2:I2"/>
    <mergeCell ref="J2:K2"/>
    <mergeCell ref="L2:M2"/>
    <mergeCell ref="N2:O2"/>
    <mergeCell ref="P2:Q2"/>
    <mergeCell ref="AD2:AE2"/>
    <mergeCell ref="AF2:AG2"/>
    <mergeCell ref="AH2:AI2"/>
  </mergeCells>
  <phoneticPr fontId="18" type="noConversion"/>
  <hyperlinks>
    <hyperlink ref="A8" r:id="rId1" display="Check Office of " xr:uid="{475083F5-128A-4918-ADAE-D5F99299ACA8}"/>
    <hyperlink ref="A11" r:id="rId2" xr:uid="{1860989C-6513-4D81-A21A-0C277F9DCEAA}"/>
    <hyperlink ref="A10" r:id="rId3" display="Federal Debarment Database" xr:uid="{BFF62D78-B8CA-44F5-887E-D2206EDDE4BC}"/>
    <hyperlink ref="A9" r:id="rId4" display="DES Debarment Database" xr:uid="{FD7681E5-06A5-4377-993F-FB13A8F0890E}"/>
    <hyperlink ref="A7" r:id="rId5" display="Check WEBS if awarding preference points for Small/Veteran Business standing." xr:uid="{1D823A5C-D7F5-4018-958A-4FD0902D25EF}"/>
    <hyperlink ref="A6" r:id="rId6" location="/AdvancedSearch" display="Secretary of State (SOS) Corporation Search tool to verify the bidder is registered and their account is active." xr:uid="{CEF6A41F-2749-44BB-8D9E-3A8AE724D867}"/>
    <hyperlink ref="A5" r:id="rId7" display="Department of Revenue (DOR) Business Lookup tool to check if the bidder is registered and has reseller permits if applicable." xr:uid="{2D16137E-CB8B-4815-B9F9-FF5124C28338}"/>
    <hyperlink ref="A21" r:id="rId8" xr:uid="{157D0E87-5642-4E3D-8C27-02A88D57EAFE}"/>
    <hyperlink ref="A23" r:id="rId9" xr:uid="{D5281586-CEDA-47CC-AEDC-7E873B80DBF7}"/>
    <hyperlink ref="A28" r:id="rId10" xr:uid="{9E1192B7-CFEC-458D-B862-433158B21D51}"/>
    <hyperlink ref="A27" r:id="rId11" xr:uid="{3F68310D-2D79-48F2-AF19-C386515B9897}"/>
    <hyperlink ref="A26" r:id="rId12" xr:uid="{F10A4281-0ADB-4FBC-9D6E-FDEF4FA1296B}"/>
    <hyperlink ref="A25" r:id="rId13" xr:uid="{A71193BA-5966-4B31-A19D-EFACC232F6BF}"/>
    <hyperlink ref="A24" r:id="rId14" xr:uid="{670D7ABE-0F73-4F74-B93C-77E21C1D274B}"/>
  </hyperlinks>
  <pageMargins left="0.25" right="0.25" top="0.75" bottom="0.75" header="0.3" footer="0.3"/>
  <pageSetup paperSize="5" scale="56" fitToWidth="0" orientation="landscape"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sheetPr>
  <dimension ref="A1:BX17"/>
  <sheetViews>
    <sheetView workbookViewId="0">
      <pane xSplit="4" ySplit="2" topLeftCell="E3" activePane="bottomRight" state="frozen"/>
      <selection pane="topRight" activeCell="E1" sqref="E1"/>
      <selection pane="bottomLeft" activeCell="A3" sqref="A3"/>
      <selection pane="bottomRight" activeCell="E3" sqref="E3"/>
    </sheetView>
  </sheetViews>
  <sheetFormatPr defaultColWidth="8.85546875" defaultRowHeight="15" x14ac:dyDescent="0.25"/>
  <cols>
    <col min="1" max="1" width="7.28515625" style="8" customWidth="1"/>
    <col min="2" max="2" width="50" style="1" customWidth="1"/>
    <col min="3" max="3" width="7.7109375" style="1" customWidth="1"/>
    <col min="4" max="4" width="7.85546875" style="8" customWidth="1"/>
    <col min="5" max="5" width="8.7109375" style="9" customWidth="1"/>
    <col min="6" max="6" width="8.5703125" style="9" customWidth="1"/>
    <col min="7" max="7" width="7.85546875" style="9" customWidth="1"/>
    <col min="8" max="8" width="8.42578125" style="9" customWidth="1"/>
    <col min="9" max="9" width="8.7109375" style="9" customWidth="1"/>
    <col min="10" max="10" width="8.5703125" style="9" customWidth="1"/>
    <col min="11" max="11" width="7.85546875" style="9" customWidth="1"/>
    <col min="12" max="12" width="8.42578125" style="9" customWidth="1"/>
    <col min="13" max="13" width="8.7109375" style="9" customWidth="1"/>
    <col min="14" max="14" width="8.5703125" style="9" customWidth="1"/>
    <col min="15" max="15" width="7.85546875" style="9" customWidth="1"/>
    <col min="16" max="16" width="8.42578125" style="9" customWidth="1"/>
    <col min="17" max="17" width="8.7109375" style="9" customWidth="1"/>
    <col min="18" max="18" width="8.5703125" style="9" customWidth="1"/>
    <col min="19" max="19" width="7.85546875" style="9" customWidth="1"/>
    <col min="20" max="20" width="8.42578125" style="9" customWidth="1"/>
    <col min="21" max="21" width="8.7109375" style="9" customWidth="1"/>
    <col min="22" max="22" width="8.5703125" style="9" customWidth="1"/>
    <col min="23" max="23" width="7.85546875" style="9" customWidth="1"/>
    <col min="24" max="24" width="8.42578125" style="9" customWidth="1"/>
    <col min="25" max="25" width="8.7109375" style="9" customWidth="1"/>
    <col min="26" max="26" width="8.5703125" style="9" customWidth="1"/>
    <col min="27" max="27" width="7.85546875" style="9" customWidth="1"/>
    <col min="28" max="28" width="8.42578125" style="9" customWidth="1"/>
    <col min="29" max="29" width="8.7109375" style="9" customWidth="1"/>
    <col min="30" max="30" width="8.5703125" style="9" customWidth="1"/>
    <col min="31" max="31" width="7.85546875" style="9" customWidth="1"/>
    <col min="32" max="32" width="8.42578125" style="9" customWidth="1"/>
    <col min="33" max="33" width="8.7109375" style="9" customWidth="1"/>
    <col min="34" max="34" width="8.5703125" style="9" customWidth="1"/>
    <col min="35" max="35" width="7.85546875" style="9" customWidth="1"/>
    <col min="36" max="36" width="8.42578125" style="9" customWidth="1"/>
    <col min="37" max="37" width="8.7109375" style="9" customWidth="1"/>
    <col min="38" max="38" width="8.5703125" style="9" customWidth="1"/>
    <col min="39" max="39" width="7.85546875" style="9" customWidth="1"/>
    <col min="40" max="40" width="8.42578125" style="9" customWidth="1"/>
    <col min="41" max="41" width="8.7109375" style="9" customWidth="1"/>
    <col min="42" max="42" width="8.5703125" style="9" customWidth="1"/>
    <col min="43" max="43" width="7.85546875" style="9" customWidth="1"/>
    <col min="44" max="44" width="8.42578125" style="9" customWidth="1"/>
    <col min="45" max="45" width="8.7109375" style="9" customWidth="1"/>
    <col min="46" max="46" width="8.5703125" style="9" customWidth="1"/>
    <col min="47" max="47" width="7.85546875" style="9" customWidth="1"/>
    <col min="48" max="48" width="8.42578125" style="9" customWidth="1"/>
    <col min="49" max="49" width="8.7109375" style="9" customWidth="1"/>
    <col min="50" max="50" width="8.5703125" style="9" customWidth="1"/>
    <col min="51" max="51" width="7.85546875" style="9" customWidth="1"/>
    <col min="52" max="52" width="8.42578125" style="9" customWidth="1"/>
    <col min="53" max="53" width="8.7109375" style="9" customWidth="1"/>
    <col min="54" max="54" width="8.5703125" style="9" customWidth="1"/>
    <col min="55" max="55" width="7.85546875" style="9" customWidth="1"/>
    <col min="56" max="56" width="8.42578125" style="9" customWidth="1"/>
    <col min="57" max="57" width="8.7109375" style="9" customWidth="1"/>
    <col min="58" max="58" width="8.5703125" style="9" customWidth="1"/>
    <col min="59" max="59" width="7.85546875" style="9" customWidth="1"/>
    <col min="60" max="60" width="8.42578125" style="9" customWidth="1"/>
    <col min="61" max="61" width="8.7109375" style="9" customWidth="1"/>
    <col min="62" max="62" width="8.5703125" style="9" customWidth="1"/>
    <col min="63" max="63" width="7.85546875" style="9" customWidth="1"/>
    <col min="64" max="64" width="8.42578125" style="9" customWidth="1"/>
    <col min="65" max="65" width="8.7109375" style="9" customWidth="1"/>
    <col min="66" max="66" width="8.5703125" style="9" customWidth="1"/>
    <col min="67" max="67" width="7.85546875" style="9" customWidth="1"/>
    <col min="68" max="68" width="8.42578125" style="9" customWidth="1"/>
    <col min="69" max="69" width="8.7109375" style="9" customWidth="1"/>
    <col min="70" max="70" width="8.5703125" style="9" customWidth="1"/>
    <col min="71" max="71" width="7.85546875" style="9" customWidth="1"/>
    <col min="72" max="72" width="8.42578125" style="9" customWidth="1"/>
    <col min="73" max="73" width="8.7109375" style="9" customWidth="1"/>
    <col min="74" max="74" width="8.5703125" style="9" customWidth="1"/>
    <col min="75" max="75" width="7.85546875" style="9" customWidth="1"/>
    <col min="76" max="76" width="8.42578125" style="9" customWidth="1"/>
    <col min="77" max="16384" width="8.85546875" style="1"/>
  </cols>
  <sheetData>
    <row r="1" spans="1:76" ht="14.45" customHeight="1" x14ac:dyDescent="0.25">
      <c r="A1" s="184" t="s">
        <v>0</v>
      </c>
      <c r="B1" s="186" t="s">
        <v>76</v>
      </c>
      <c r="C1" s="109"/>
      <c r="D1" s="188" t="s">
        <v>1</v>
      </c>
      <c r="E1" s="179" t="s">
        <v>8</v>
      </c>
      <c r="F1" s="179"/>
      <c r="G1" s="179"/>
      <c r="H1" s="180"/>
      <c r="I1" s="181" t="s">
        <v>9</v>
      </c>
      <c r="J1" s="182"/>
      <c r="K1" s="182"/>
      <c r="L1" s="183"/>
      <c r="M1" s="178" t="s">
        <v>10</v>
      </c>
      <c r="N1" s="179"/>
      <c r="O1" s="179"/>
      <c r="P1" s="180"/>
      <c r="Q1" s="181" t="s">
        <v>11</v>
      </c>
      <c r="R1" s="182"/>
      <c r="S1" s="182"/>
      <c r="T1" s="183"/>
      <c r="U1" s="178" t="s">
        <v>12</v>
      </c>
      <c r="V1" s="179"/>
      <c r="W1" s="179"/>
      <c r="X1" s="180"/>
      <c r="Y1" s="181" t="s">
        <v>13</v>
      </c>
      <c r="Z1" s="182"/>
      <c r="AA1" s="182"/>
      <c r="AB1" s="183"/>
      <c r="AC1" s="178" t="s">
        <v>14</v>
      </c>
      <c r="AD1" s="179"/>
      <c r="AE1" s="179"/>
      <c r="AF1" s="180"/>
      <c r="AG1" s="181" t="s">
        <v>2</v>
      </c>
      <c r="AH1" s="182"/>
      <c r="AI1" s="182"/>
      <c r="AJ1" s="183"/>
      <c r="AK1" s="178" t="s">
        <v>77</v>
      </c>
      <c r="AL1" s="179"/>
      <c r="AM1" s="179"/>
      <c r="AN1" s="180"/>
      <c r="AO1" s="181" t="s">
        <v>75</v>
      </c>
      <c r="AP1" s="182"/>
      <c r="AQ1" s="182"/>
      <c r="AR1" s="183"/>
      <c r="AS1" s="178" t="s">
        <v>17</v>
      </c>
      <c r="AT1" s="179"/>
      <c r="AU1" s="179"/>
      <c r="AV1" s="180"/>
      <c r="AW1" s="181" t="s">
        <v>18</v>
      </c>
      <c r="AX1" s="182"/>
      <c r="AY1" s="182"/>
      <c r="AZ1" s="183"/>
      <c r="BA1" s="178" t="s">
        <v>19</v>
      </c>
      <c r="BB1" s="179"/>
      <c r="BC1" s="179"/>
      <c r="BD1" s="180"/>
      <c r="BE1" s="181" t="s">
        <v>20</v>
      </c>
      <c r="BF1" s="182"/>
      <c r="BG1" s="182"/>
      <c r="BH1" s="183"/>
      <c r="BI1" s="178" t="s">
        <v>78</v>
      </c>
      <c r="BJ1" s="179"/>
      <c r="BK1" s="179"/>
      <c r="BL1" s="180"/>
      <c r="BM1" s="181" t="s">
        <v>33</v>
      </c>
      <c r="BN1" s="182"/>
      <c r="BO1" s="182"/>
      <c r="BP1" s="183"/>
      <c r="BQ1" s="178" t="s">
        <v>34</v>
      </c>
      <c r="BR1" s="179"/>
      <c r="BS1" s="179"/>
      <c r="BT1" s="180"/>
      <c r="BU1" s="181" t="s">
        <v>35</v>
      </c>
      <c r="BV1" s="182"/>
      <c r="BW1" s="182"/>
      <c r="BX1" s="183"/>
    </row>
    <row r="2" spans="1:76" s="6" customFormat="1" ht="29.45" customHeight="1" thickBot="1" x14ac:dyDescent="0.3">
      <c r="A2" s="185"/>
      <c r="B2" s="187"/>
      <c r="C2" s="110" t="s">
        <v>21</v>
      </c>
      <c r="D2" s="189"/>
      <c r="E2" s="111" t="s">
        <v>3</v>
      </c>
      <c r="F2" s="112" t="s">
        <v>4</v>
      </c>
      <c r="G2" s="112" t="s">
        <v>5</v>
      </c>
      <c r="H2" s="112" t="s">
        <v>6</v>
      </c>
      <c r="I2" s="112" t="s">
        <v>3</v>
      </c>
      <c r="J2" s="112" t="s">
        <v>4</v>
      </c>
      <c r="K2" s="112" t="s">
        <v>5</v>
      </c>
      <c r="L2" s="112" t="s">
        <v>6</v>
      </c>
      <c r="M2" s="112" t="s">
        <v>3</v>
      </c>
      <c r="N2" s="112" t="s">
        <v>4</v>
      </c>
      <c r="O2" s="112" t="s">
        <v>5</v>
      </c>
      <c r="P2" s="112" t="s">
        <v>6</v>
      </c>
      <c r="Q2" s="112" t="s">
        <v>3</v>
      </c>
      <c r="R2" s="112" t="s">
        <v>4</v>
      </c>
      <c r="S2" s="112" t="s">
        <v>5</v>
      </c>
      <c r="T2" s="112" t="s">
        <v>6</v>
      </c>
      <c r="U2" s="112" t="s">
        <v>3</v>
      </c>
      <c r="V2" s="112" t="s">
        <v>4</v>
      </c>
      <c r="W2" s="112" t="s">
        <v>5</v>
      </c>
      <c r="X2" s="112" t="s">
        <v>6</v>
      </c>
      <c r="Y2" s="112" t="s">
        <v>3</v>
      </c>
      <c r="Z2" s="112" t="s">
        <v>4</v>
      </c>
      <c r="AA2" s="112" t="s">
        <v>5</v>
      </c>
      <c r="AB2" s="112" t="s">
        <v>6</v>
      </c>
      <c r="AC2" s="112" t="s">
        <v>3</v>
      </c>
      <c r="AD2" s="112" t="s">
        <v>4</v>
      </c>
      <c r="AE2" s="112" t="s">
        <v>5</v>
      </c>
      <c r="AF2" s="112" t="s">
        <v>6</v>
      </c>
      <c r="AG2" s="112" t="s">
        <v>3</v>
      </c>
      <c r="AH2" s="112" t="s">
        <v>4</v>
      </c>
      <c r="AI2" s="112" t="s">
        <v>5</v>
      </c>
      <c r="AJ2" s="112" t="s">
        <v>6</v>
      </c>
      <c r="AK2" s="112" t="s">
        <v>3</v>
      </c>
      <c r="AL2" s="112" t="s">
        <v>4</v>
      </c>
      <c r="AM2" s="112" t="s">
        <v>5</v>
      </c>
      <c r="AN2" s="112" t="s">
        <v>6</v>
      </c>
      <c r="AO2" s="112" t="s">
        <v>3</v>
      </c>
      <c r="AP2" s="112" t="s">
        <v>4</v>
      </c>
      <c r="AQ2" s="112" t="s">
        <v>5</v>
      </c>
      <c r="AR2" s="112" t="s">
        <v>6</v>
      </c>
      <c r="AS2" s="112" t="s">
        <v>3</v>
      </c>
      <c r="AT2" s="112" t="s">
        <v>4</v>
      </c>
      <c r="AU2" s="112" t="s">
        <v>5</v>
      </c>
      <c r="AV2" s="112" t="s">
        <v>6</v>
      </c>
      <c r="AW2" s="112" t="s">
        <v>3</v>
      </c>
      <c r="AX2" s="112" t="s">
        <v>4</v>
      </c>
      <c r="AY2" s="112" t="s">
        <v>5</v>
      </c>
      <c r="AZ2" s="112" t="s">
        <v>6</v>
      </c>
      <c r="BA2" s="112" t="s">
        <v>3</v>
      </c>
      <c r="BB2" s="112" t="s">
        <v>4</v>
      </c>
      <c r="BC2" s="112" t="s">
        <v>5</v>
      </c>
      <c r="BD2" s="112" t="s">
        <v>6</v>
      </c>
      <c r="BE2" s="112" t="s">
        <v>3</v>
      </c>
      <c r="BF2" s="112" t="s">
        <v>4</v>
      </c>
      <c r="BG2" s="112" t="s">
        <v>5</v>
      </c>
      <c r="BH2" s="112" t="s">
        <v>6</v>
      </c>
      <c r="BI2" s="112" t="s">
        <v>3</v>
      </c>
      <c r="BJ2" s="112" t="s">
        <v>4</v>
      </c>
      <c r="BK2" s="112" t="s">
        <v>5</v>
      </c>
      <c r="BL2" s="112" t="s">
        <v>6</v>
      </c>
      <c r="BM2" s="112" t="s">
        <v>3</v>
      </c>
      <c r="BN2" s="112" t="s">
        <v>4</v>
      </c>
      <c r="BO2" s="112" t="s">
        <v>5</v>
      </c>
      <c r="BP2" s="112" t="s">
        <v>6</v>
      </c>
      <c r="BQ2" s="112" t="s">
        <v>3</v>
      </c>
      <c r="BR2" s="112" t="s">
        <v>4</v>
      </c>
      <c r="BS2" s="112" t="s">
        <v>5</v>
      </c>
      <c r="BT2" s="112" t="s">
        <v>6</v>
      </c>
      <c r="BU2" s="112" t="s">
        <v>3</v>
      </c>
      <c r="BV2" s="112" t="s">
        <v>4</v>
      </c>
      <c r="BW2" s="112" t="s">
        <v>5</v>
      </c>
      <c r="BX2" s="112" t="s">
        <v>6</v>
      </c>
    </row>
    <row r="3" spans="1:76" ht="45" customHeight="1" thickTop="1" x14ac:dyDescent="0.25">
      <c r="A3" s="2">
        <v>1.1000000000000001</v>
      </c>
      <c r="B3" s="45" t="s">
        <v>88</v>
      </c>
      <c r="C3" s="10" t="s">
        <v>22</v>
      </c>
      <c r="D3" s="107">
        <v>40</v>
      </c>
      <c r="E3" s="105">
        <v>35</v>
      </c>
      <c r="F3" s="3">
        <v>30</v>
      </c>
      <c r="G3" s="3">
        <v>35</v>
      </c>
      <c r="H3" s="4">
        <f>AVERAGE(E3:G3)</f>
        <v>33.333333333333336</v>
      </c>
      <c r="I3" s="3">
        <v>30</v>
      </c>
      <c r="J3" s="3">
        <v>30</v>
      </c>
      <c r="K3" s="3">
        <v>35</v>
      </c>
      <c r="L3" s="4">
        <f>AVERAGE(I3:K3)</f>
        <v>31.666666666666668</v>
      </c>
      <c r="M3" s="3"/>
      <c r="N3" s="3"/>
      <c r="O3" s="3"/>
      <c r="P3" s="4" t="e">
        <f>AVERAGE(M3:O3)</f>
        <v>#DIV/0!</v>
      </c>
      <c r="Q3" s="3"/>
      <c r="R3" s="3"/>
      <c r="S3" s="3"/>
      <c r="T3" s="4" t="e">
        <f>AVERAGE(Q3:S3)</f>
        <v>#DIV/0!</v>
      </c>
      <c r="U3" s="3"/>
      <c r="V3" s="3"/>
      <c r="W3" s="3"/>
      <c r="X3" s="4" t="e">
        <f>AVERAGE(U3:W3)</f>
        <v>#DIV/0!</v>
      </c>
      <c r="Y3" s="3"/>
      <c r="Z3" s="3"/>
      <c r="AA3" s="3"/>
      <c r="AB3" s="4" t="e">
        <f>AVERAGE(Y3:AA3)</f>
        <v>#DIV/0!</v>
      </c>
      <c r="AC3" s="3"/>
      <c r="AD3" s="3"/>
      <c r="AE3" s="3"/>
      <c r="AF3" s="4" t="e">
        <f>AVERAGE(AC3:AE3)</f>
        <v>#DIV/0!</v>
      </c>
      <c r="AG3" s="3"/>
      <c r="AH3" s="3"/>
      <c r="AI3" s="3"/>
      <c r="AJ3" s="4" t="e">
        <f>AVERAGE(AG3:AI3)</f>
        <v>#DIV/0!</v>
      </c>
      <c r="AK3" s="3"/>
      <c r="AL3" s="3"/>
      <c r="AM3" s="3"/>
      <c r="AN3" s="4" t="e">
        <f>AVERAGE(AK3:AM3)</f>
        <v>#DIV/0!</v>
      </c>
      <c r="AO3" s="3"/>
      <c r="AP3" s="3"/>
      <c r="AQ3" s="3"/>
      <c r="AR3" s="4" t="e">
        <f>AVERAGE(AO3:AQ3)</f>
        <v>#DIV/0!</v>
      </c>
      <c r="AS3" s="3"/>
      <c r="AT3" s="3"/>
      <c r="AU3" s="3"/>
      <c r="AV3" s="4" t="e">
        <f>AVERAGE(AS3:AU3)</f>
        <v>#DIV/0!</v>
      </c>
      <c r="AW3" s="3"/>
      <c r="AX3" s="3"/>
      <c r="AY3" s="3"/>
      <c r="AZ3" s="4" t="e">
        <f>AVERAGE(AW3:AY3)</f>
        <v>#DIV/0!</v>
      </c>
      <c r="BA3" s="3"/>
      <c r="BB3" s="3"/>
      <c r="BC3" s="3"/>
      <c r="BD3" s="4" t="e">
        <f>AVERAGE(BA3:BC3)</f>
        <v>#DIV/0!</v>
      </c>
      <c r="BE3" s="3"/>
      <c r="BF3" s="3"/>
      <c r="BG3" s="3"/>
      <c r="BH3" s="4" t="e">
        <f>AVERAGE(BE3:BG3)</f>
        <v>#DIV/0!</v>
      </c>
      <c r="BI3" s="3"/>
      <c r="BJ3" s="3"/>
      <c r="BK3" s="3"/>
      <c r="BL3" s="4" t="e">
        <f>AVERAGE(BI3:BK3)</f>
        <v>#DIV/0!</v>
      </c>
      <c r="BM3" s="3"/>
      <c r="BN3" s="3"/>
      <c r="BO3" s="3"/>
      <c r="BP3" s="4" t="e">
        <f>AVERAGE(BM3:BO3)</f>
        <v>#DIV/0!</v>
      </c>
      <c r="BQ3" s="3"/>
      <c r="BR3" s="3"/>
      <c r="BS3" s="3"/>
      <c r="BT3" s="4" t="e">
        <f>AVERAGE(BQ3:BS3)</f>
        <v>#DIV/0!</v>
      </c>
      <c r="BU3" s="3"/>
      <c r="BV3" s="3"/>
      <c r="BW3" s="3"/>
      <c r="BX3" s="4" t="e">
        <f>AVERAGE(BU3:BW3)</f>
        <v>#DIV/0!</v>
      </c>
    </row>
    <row r="4" spans="1:76" ht="45" customHeight="1" x14ac:dyDescent="0.25">
      <c r="A4" s="2">
        <v>1.2</v>
      </c>
      <c r="B4" s="46"/>
      <c r="C4" s="7" t="s">
        <v>22</v>
      </c>
      <c r="D4" s="107">
        <v>40</v>
      </c>
      <c r="E4" s="105">
        <v>40</v>
      </c>
      <c r="F4" s="3">
        <v>40</v>
      </c>
      <c r="G4" s="3">
        <v>30</v>
      </c>
      <c r="H4" s="4">
        <f t="shared" ref="H4:H5" si="0">AVERAGE(E4:G4)</f>
        <v>36.666666666666664</v>
      </c>
      <c r="I4" s="3">
        <v>35</v>
      </c>
      <c r="J4" s="3">
        <v>30</v>
      </c>
      <c r="K4" s="3">
        <v>30</v>
      </c>
      <c r="L4" s="4">
        <f t="shared" ref="L4:L5" si="1">AVERAGE(I4:K4)</f>
        <v>31.666666666666668</v>
      </c>
      <c r="M4" s="3"/>
      <c r="N4" s="3"/>
      <c r="O4" s="3"/>
      <c r="P4" s="4" t="e">
        <f t="shared" ref="P4:P5" si="2">AVERAGE(M4:O4)</f>
        <v>#DIV/0!</v>
      </c>
      <c r="Q4" s="3"/>
      <c r="R4" s="3"/>
      <c r="S4" s="3"/>
      <c r="T4" s="4" t="e">
        <f t="shared" ref="T4:T5" si="3">AVERAGE(Q4:S4)</f>
        <v>#DIV/0!</v>
      </c>
      <c r="U4" s="3"/>
      <c r="V4" s="3"/>
      <c r="W4" s="3"/>
      <c r="X4" s="4" t="e">
        <f t="shared" ref="X4:X5" si="4">AVERAGE(U4:W4)</f>
        <v>#DIV/0!</v>
      </c>
      <c r="Y4" s="3"/>
      <c r="Z4" s="3"/>
      <c r="AA4" s="3"/>
      <c r="AB4" s="4" t="e">
        <f t="shared" ref="AB4" si="5">AVERAGE(Y4:AA4)</f>
        <v>#DIV/0!</v>
      </c>
      <c r="AC4" s="3"/>
      <c r="AD4" s="3"/>
      <c r="AE4" s="3"/>
      <c r="AF4" s="4" t="e">
        <f t="shared" ref="AF4:AF5" si="6">AVERAGE(AC4:AE4)</f>
        <v>#DIV/0!</v>
      </c>
      <c r="AG4" s="3"/>
      <c r="AH4" s="3"/>
      <c r="AI4" s="3"/>
      <c r="AJ4" s="4" t="e">
        <f t="shared" ref="AJ4:AJ5" si="7">AVERAGE(AG4:AI4)</f>
        <v>#DIV/0!</v>
      </c>
      <c r="AK4" s="3"/>
      <c r="AL4" s="3"/>
      <c r="AM4" s="3"/>
      <c r="AN4" s="4" t="e">
        <f t="shared" ref="AN4:AN5" si="8">AVERAGE(AK4:AM4)</f>
        <v>#DIV/0!</v>
      </c>
      <c r="AO4" s="3"/>
      <c r="AP4" s="3"/>
      <c r="AQ4" s="3"/>
      <c r="AR4" s="4" t="e">
        <f t="shared" ref="AR4:AR5" si="9">AVERAGE(AO4:AQ4)</f>
        <v>#DIV/0!</v>
      </c>
      <c r="AS4" s="3"/>
      <c r="AT4" s="3"/>
      <c r="AU4" s="3"/>
      <c r="AV4" s="4" t="e">
        <f t="shared" ref="AV4:AV5" si="10">AVERAGE(AS4:AU4)</f>
        <v>#DIV/0!</v>
      </c>
      <c r="AW4" s="3"/>
      <c r="AX4" s="3"/>
      <c r="AY4" s="3"/>
      <c r="AZ4" s="4" t="e">
        <f t="shared" ref="AZ4" si="11">AVERAGE(AW4:AY4)</f>
        <v>#DIV/0!</v>
      </c>
      <c r="BA4" s="3"/>
      <c r="BB4" s="3"/>
      <c r="BC4" s="3"/>
      <c r="BD4" s="4" t="e">
        <f t="shared" ref="BD4:BD5" si="12">AVERAGE(BA4:BC4)</f>
        <v>#DIV/0!</v>
      </c>
      <c r="BE4" s="3"/>
      <c r="BF4" s="3"/>
      <c r="BG4" s="3"/>
      <c r="BH4" s="4" t="e">
        <f t="shared" ref="BH4:BH5" si="13">AVERAGE(BE4:BG4)</f>
        <v>#DIV/0!</v>
      </c>
      <c r="BI4" s="3"/>
      <c r="BJ4" s="3"/>
      <c r="BK4" s="3"/>
      <c r="BL4" s="4" t="e">
        <f t="shared" ref="BL4:BL5" si="14">AVERAGE(BI4:BK4)</f>
        <v>#DIV/0!</v>
      </c>
      <c r="BM4" s="3"/>
      <c r="BN4" s="3"/>
      <c r="BO4" s="3"/>
      <c r="BP4" s="4" t="e">
        <f t="shared" ref="BP4:BP5" si="15">AVERAGE(BM4:BO4)</f>
        <v>#DIV/0!</v>
      </c>
      <c r="BQ4" s="3"/>
      <c r="BR4" s="3"/>
      <c r="BS4" s="3"/>
      <c r="BT4" s="4" t="e">
        <f t="shared" ref="BT4:BT5" si="16">AVERAGE(BQ4:BS4)</f>
        <v>#DIV/0!</v>
      </c>
      <c r="BU4" s="3"/>
      <c r="BV4" s="3"/>
      <c r="BW4" s="3"/>
      <c r="BX4" s="4" t="e">
        <f t="shared" ref="BX4:BX5" si="17">AVERAGE(BU4:BW4)</f>
        <v>#DIV/0!</v>
      </c>
    </row>
    <row r="5" spans="1:76" ht="45" customHeight="1" x14ac:dyDescent="0.25">
      <c r="A5" s="2">
        <v>2.1</v>
      </c>
      <c r="B5" s="44"/>
      <c r="C5" s="10" t="s">
        <v>22</v>
      </c>
      <c r="D5" s="107">
        <v>40</v>
      </c>
      <c r="E5" s="105">
        <v>30</v>
      </c>
      <c r="F5" s="3">
        <v>35</v>
      </c>
      <c r="G5" s="3">
        <v>25</v>
      </c>
      <c r="H5" s="4">
        <f t="shared" si="0"/>
        <v>30</v>
      </c>
      <c r="I5" s="3">
        <v>30</v>
      </c>
      <c r="J5" s="3">
        <v>35</v>
      </c>
      <c r="K5" s="3">
        <v>30</v>
      </c>
      <c r="L5" s="4">
        <f t="shared" si="1"/>
        <v>31.666666666666668</v>
      </c>
      <c r="M5" s="3"/>
      <c r="N5" s="3"/>
      <c r="O5" s="3"/>
      <c r="P5" s="4" t="e">
        <f t="shared" si="2"/>
        <v>#DIV/0!</v>
      </c>
      <c r="Q5" s="3"/>
      <c r="R5" s="3"/>
      <c r="S5" s="3"/>
      <c r="T5" s="4" t="e">
        <f t="shared" si="3"/>
        <v>#DIV/0!</v>
      </c>
      <c r="U5" s="3"/>
      <c r="V5" s="3"/>
      <c r="W5" s="3"/>
      <c r="X5" s="4" t="e">
        <f t="shared" si="4"/>
        <v>#DIV/0!</v>
      </c>
      <c r="Y5" s="3"/>
      <c r="Z5" s="3"/>
      <c r="AA5" s="3"/>
      <c r="AB5" s="4" t="e">
        <f t="shared" ref="AB5" si="18">AVERAGE(Y5:AA5)</f>
        <v>#DIV/0!</v>
      </c>
      <c r="AC5" s="3"/>
      <c r="AD5" s="3"/>
      <c r="AE5" s="3"/>
      <c r="AF5" s="4" t="e">
        <f t="shared" si="6"/>
        <v>#DIV/0!</v>
      </c>
      <c r="AG5" s="3"/>
      <c r="AH5" s="3"/>
      <c r="AI5" s="3"/>
      <c r="AJ5" s="4" t="e">
        <f t="shared" si="7"/>
        <v>#DIV/0!</v>
      </c>
      <c r="AK5" s="3"/>
      <c r="AL5" s="3"/>
      <c r="AM5" s="3"/>
      <c r="AN5" s="4" t="e">
        <f t="shared" si="8"/>
        <v>#DIV/0!</v>
      </c>
      <c r="AO5" s="3"/>
      <c r="AP5" s="3"/>
      <c r="AQ5" s="3"/>
      <c r="AR5" s="4" t="e">
        <f t="shared" si="9"/>
        <v>#DIV/0!</v>
      </c>
      <c r="AS5" s="3"/>
      <c r="AT5" s="3"/>
      <c r="AU5" s="3"/>
      <c r="AV5" s="4" t="e">
        <f t="shared" si="10"/>
        <v>#DIV/0!</v>
      </c>
      <c r="AW5" s="3"/>
      <c r="AX5" s="3"/>
      <c r="AY5" s="3"/>
      <c r="AZ5" s="4" t="e">
        <f t="shared" ref="AZ5" si="19">AVERAGE(AW5:AY5)</f>
        <v>#DIV/0!</v>
      </c>
      <c r="BA5" s="3"/>
      <c r="BB5" s="3"/>
      <c r="BC5" s="3"/>
      <c r="BD5" s="4" t="e">
        <f t="shared" si="12"/>
        <v>#DIV/0!</v>
      </c>
      <c r="BE5" s="3"/>
      <c r="BF5" s="3"/>
      <c r="BG5" s="3"/>
      <c r="BH5" s="4" t="e">
        <f t="shared" si="13"/>
        <v>#DIV/0!</v>
      </c>
      <c r="BI5" s="3"/>
      <c r="BJ5" s="3"/>
      <c r="BK5" s="3"/>
      <c r="BL5" s="4" t="e">
        <f t="shared" si="14"/>
        <v>#DIV/0!</v>
      </c>
      <c r="BM5" s="3"/>
      <c r="BN5" s="3"/>
      <c r="BO5" s="3"/>
      <c r="BP5" s="4" t="e">
        <f t="shared" si="15"/>
        <v>#DIV/0!</v>
      </c>
      <c r="BQ5" s="3"/>
      <c r="BR5" s="3"/>
      <c r="BS5" s="3"/>
      <c r="BT5" s="4" t="e">
        <f t="shared" si="16"/>
        <v>#DIV/0!</v>
      </c>
      <c r="BU5" s="3"/>
      <c r="BV5" s="3"/>
      <c r="BW5" s="3"/>
      <c r="BX5" s="4" t="e">
        <f t="shared" si="17"/>
        <v>#DIV/0!</v>
      </c>
    </row>
    <row r="6" spans="1:76" ht="45" customHeight="1" x14ac:dyDescent="0.25">
      <c r="A6" s="2">
        <v>2.2000000000000002</v>
      </c>
      <c r="B6" s="11"/>
      <c r="C6" s="12" t="s">
        <v>23</v>
      </c>
      <c r="D6" s="107">
        <v>20</v>
      </c>
      <c r="E6" s="105">
        <v>20</v>
      </c>
      <c r="F6" s="3">
        <v>20</v>
      </c>
      <c r="G6" s="3">
        <v>20</v>
      </c>
      <c r="H6" s="4">
        <f>AVERAGE(E6:G6)</f>
        <v>20</v>
      </c>
      <c r="I6" s="3">
        <v>15</v>
      </c>
      <c r="J6" s="3">
        <v>20</v>
      </c>
      <c r="K6" s="3">
        <v>18</v>
      </c>
      <c r="L6" s="4">
        <f>AVERAGE(I6:K6)</f>
        <v>17.666666666666668</v>
      </c>
      <c r="M6" s="3"/>
      <c r="N6" s="3"/>
      <c r="O6" s="3"/>
      <c r="P6" s="4" t="e">
        <f>AVERAGE(M6:O6)</f>
        <v>#DIV/0!</v>
      </c>
      <c r="Q6" s="3"/>
      <c r="R6" s="3"/>
      <c r="S6" s="3"/>
      <c r="T6" s="4" t="e">
        <f>AVERAGE(Q6:S6)</f>
        <v>#DIV/0!</v>
      </c>
      <c r="U6" s="3"/>
      <c r="V6" s="3"/>
      <c r="W6" s="3"/>
      <c r="X6" s="4" t="e">
        <f>AVERAGE(U6:W6)</f>
        <v>#DIV/0!</v>
      </c>
      <c r="Y6" s="3"/>
      <c r="Z6" s="3"/>
      <c r="AA6" s="3"/>
      <c r="AB6" s="4" t="e">
        <f>AVERAGE(Y6:AA6)</f>
        <v>#DIV/0!</v>
      </c>
      <c r="AC6" s="3"/>
      <c r="AD6" s="3"/>
      <c r="AE6" s="3"/>
      <c r="AF6" s="4" t="e">
        <f>AVERAGE(AC6:AE6)</f>
        <v>#DIV/0!</v>
      </c>
      <c r="AG6" s="3"/>
      <c r="AH6" s="3"/>
      <c r="AI6" s="3"/>
      <c r="AJ6" s="4" t="e">
        <f>AVERAGE(AG6:AI6)</f>
        <v>#DIV/0!</v>
      </c>
      <c r="AK6" s="3"/>
      <c r="AL6" s="3"/>
      <c r="AM6" s="3"/>
      <c r="AN6" s="4" t="e">
        <f>AVERAGE(AK6:AM6)</f>
        <v>#DIV/0!</v>
      </c>
      <c r="AO6" s="3"/>
      <c r="AP6" s="3"/>
      <c r="AQ6" s="3"/>
      <c r="AR6" s="4" t="e">
        <f>AVERAGE(AO6:AQ6)</f>
        <v>#DIV/0!</v>
      </c>
      <c r="AS6" s="3"/>
      <c r="AT6" s="3"/>
      <c r="AU6" s="3"/>
      <c r="AV6" s="4" t="e">
        <f>AVERAGE(AS6:AU6)</f>
        <v>#DIV/0!</v>
      </c>
      <c r="AW6" s="3"/>
      <c r="AX6" s="3"/>
      <c r="AY6" s="3"/>
      <c r="AZ6" s="4" t="e">
        <f>AVERAGE(AW6:AY6)</f>
        <v>#DIV/0!</v>
      </c>
      <c r="BA6" s="3"/>
      <c r="BB6" s="3"/>
      <c r="BC6" s="3"/>
      <c r="BD6" s="4" t="e">
        <f>AVERAGE(BA6:BC6)</f>
        <v>#DIV/0!</v>
      </c>
      <c r="BE6" s="3"/>
      <c r="BF6" s="3"/>
      <c r="BG6" s="3"/>
      <c r="BH6" s="4" t="e">
        <f>AVERAGE(BE6:BG6)</f>
        <v>#DIV/0!</v>
      </c>
      <c r="BI6" s="3"/>
      <c r="BJ6" s="3"/>
      <c r="BK6" s="3"/>
      <c r="BL6" s="4" t="e">
        <f>AVERAGE(BI6:BK6)</f>
        <v>#DIV/0!</v>
      </c>
      <c r="BM6" s="3"/>
      <c r="BN6" s="3"/>
      <c r="BO6" s="3"/>
      <c r="BP6" s="4" t="e">
        <f>AVERAGE(BM6:BO6)</f>
        <v>#DIV/0!</v>
      </c>
      <c r="BQ6" s="3"/>
      <c r="BR6" s="3"/>
      <c r="BS6" s="3"/>
      <c r="BT6" s="4" t="e">
        <f>AVERAGE(BQ6:BS6)</f>
        <v>#DIV/0!</v>
      </c>
      <c r="BU6" s="3"/>
      <c r="BV6" s="3"/>
      <c r="BW6" s="3"/>
      <c r="BX6" s="4" t="e">
        <f>AVERAGE(BU6:BW6)</f>
        <v>#DIV/0!</v>
      </c>
    </row>
    <row r="7" spans="1:76" ht="45" customHeight="1" x14ac:dyDescent="0.25">
      <c r="A7" s="2">
        <v>2.4</v>
      </c>
      <c r="B7" s="11"/>
      <c r="C7" s="12" t="s">
        <v>23</v>
      </c>
      <c r="D7" s="107">
        <v>20</v>
      </c>
      <c r="E7" s="105">
        <v>10</v>
      </c>
      <c r="F7" s="3">
        <v>15</v>
      </c>
      <c r="G7" s="3">
        <v>14</v>
      </c>
      <c r="H7" s="4">
        <f>AVERAGE(E7:G7)</f>
        <v>13</v>
      </c>
      <c r="I7" s="3">
        <v>10</v>
      </c>
      <c r="J7" s="3">
        <v>10</v>
      </c>
      <c r="K7" s="3">
        <v>10</v>
      </c>
      <c r="L7" s="4">
        <f>AVERAGE(I7:K7)</f>
        <v>10</v>
      </c>
      <c r="M7" s="3"/>
      <c r="N7" s="3"/>
      <c r="O7" s="3"/>
      <c r="P7" s="4" t="e">
        <f>AVERAGE(M7:O7)</f>
        <v>#DIV/0!</v>
      </c>
      <c r="Q7" s="3"/>
      <c r="R7" s="3"/>
      <c r="S7" s="3"/>
      <c r="T7" s="4" t="e">
        <f>AVERAGE(Q7:S7)</f>
        <v>#DIV/0!</v>
      </c>
      <c r="U7" s="3"/>
      <c r="V7" s="3"/>
      <c r="W7" s="3"/>
      <c r="X7" s="4" t="e">
        <f>AVERAGE(U7:W7)</f>
        <v>#DIV/0!</v>
      </c>
      <c r="Y7" s="3"/>
      <c r="Z7" s="3"/>
      <c r="AA7" s="3"/>
      <c r="AB7" s="4" t="e">
        <f>AVERAGE(Y7:AA7)</f>
        <v>#DIV/0!</v>
      </c>
      <c r="AC7" s="3"/>
      <c r="AD7" s="3"/>
      <c r="AE7" s="3"/>
      <c r="AF7" s="4" t="e">
        <f>AVERAGE(AC7:AE7)</f>
        <v>#DIV/0!</v>
      </c>
      <c r="AG7" s="3"/>
      <c r="AH7" s="3"/>
      <c r="AI7" s="3"/>
      <c r="AJ7" s="4" t="e">
        <f>AVERAGE(AG7:AI7)</f>
        <v>#DIV/0!</v>
      </c>
      <c r="AK7" s="3"/>
      <c r="AL7" s="3"/>
      <c r="AM7" s="3"/>
      <c r="AN7" s="4" t="e">
        <f>AVERAGE(AK7:AM7)</f>
        <v>#DIV/0!</v>
      </c>
      <c r="AO7" s="3"/>
      <c r="AP7" s="3"/>
      <c r="AQ7" s="3"/>
      <c r="AR7" s="4" t="e">
        <f>AVERAGE(AO7:AQ7)</f>
        <v>#DIV/0!</v>
      </c>
      <c r="AS7" s="3"/>
      <c r="AT7" s="3"/>
      <c r="AU7" s="3"/>
      <c r="AV7" s="4" t="e">
        <f>AVERAGE(AS7:AU7)</f>
        <v>#DIV/0!</v>
      </c>
      <c r="AW7" s="3"/>
      <c r="AX7" s="3"/>
      <c r="AY7" s="3"/>
      <c r="AZ7" s="4" t="e">
        <f>AVERAGE(AW7:AY7)</f>
        <v>#DIV/0!</v>
      </c>
      <c r="BA7" s="3"/>
      <c r="BB7" s="3"/>
      <c r="BC7" s="3"/>
      <c r="BD7" s="4" t="e">
        <f>AVERAGE(BA7:BC7)</f>
        <v>#DIV/0!</v>
      </c>
      <c r="BE7" s="3"/>
      <c r="BF7" s="3"/>
      <c r="BG7" s="3"/>
      <c r="BH7" s="4" t="e">
        <f>AVERAGE(BE7:BG7)</f>
        <v>#DIV/0!</v>
      </c>
      <c r="BI7" s="3"/>
      <c r="BJ7" s="3"/>
      <c r="BK7" s="3"/>
      <c r="BL7" s="4" t="e">
        <f>AVERAGE(BI7:BK7)</f>
        <v>#DIV/0!</v>
      </c>
      <c r="BM7" s="3"/>
      <c r="BN7" s="3"/>
      <c r="BO7" s="3"/>
      <c r="BP7" s="4" t="e">
        <f>AVERAGE(BM7:BO7)</f>
        <v>#DIV/0!</v>
      </c>
      <c r="BQ7" s="3"/>
      <c r="BR7" s="3"/>
      <c r="BS7" s="3"/>
      <c r="BT7" s="4" t="e">
        <f>AVERAGE(BQ7:BS7)</f>
        <v>#DIV/0!</v>
      </c>
      <c r="BU7" s="3"/>
      <c r="BV7" s="3"/>
      <c r="BW7" s="3"/>
      <c r="BX7" s="4" t="e">
        <f>AVERAGE(BU7:BW7)</f>
        <v>#DIV/0!</v>
      </c>
    </row>
    <row r="8" spans="1:76" ht="45" customHeight="1" x14ac:dyDescent="0.25">
      <c r="A8" s="2">
        <v>3.2</v>
      </c>
      <c r="B8" s="45"/>
      <c r="C8" s="10" t="s">
        <v>22</v>
      </c>
      <c r="D8" s="107">
        <v>40</v>
      </c>
      <c r="E8" s="105">
        <v>30</v>
      </c>
      <c r="F8" s="3">
        <v>30</v>
      </c>
      <c r="G8" s="3">
        <v>26</v>
      </c>
      <c r="H8" s="4">
        <f>AVERAGE(E8:G8)</f>
        <v>28.666666666666668</v>
      </c>
      <c r="I8" s="3">
        <v>30</v>
      </c>
      <c r="J8" s="3">
        <v>30</v>
      </c>
      <c r="K8" s="3">
        <v>35</v>
      </c>
      <c r="L8" s="4">
        <f>AVERAGE(I8:K8)</f>
        <v>31.666666666666668</v>
      </c>
      <c r="M8" s="3"/>
      <c r="N8" s="3"/>
      <c r="O8" s="3"/>
      <c r="P8" s="4" t="e">
        <f>AVERAGE(M8:O8)</f>
        <v>#DIV/0!</v>
      </c>
      <c r="Q8" s="3"/>
      <c r="R8" s="3"/>
      <c r="S8" s="3"/>
      <c r="T8" s="4" t="e">
        <f>AVERAGE(Q8:S8)</f>
        <v>#DIV/0!</v>
      </c>
      <c r="U8" s="3"/>
      <c r="V8" s="3"/>
      <c r="W8" s="3"/>
      <c r="X8" s="4" t="e">
        <f>AVERAGE(U8:W8)</f>
        <v>#DIV/0!</v>
      </c>
      <c r="Y8" s="3"/>
      <c r="Z8" s="3"/>
      <c r="AA8" s="3"/>
      <c r="AB8" s="4" t="e">
        <f>AVERAGE(Y8:AA8)</f>
        <v>#DIV/0!</v>
      </c>
      <c r="AC8" s="3"/>
      <c r="AD8" s="3"/>
      <c r="AE8" s="3"/>
      <c r="AF8" s="4" t="e">
        <f>AVERAGE(AC8:AE8)</f>
        <v>#DIV/0!</v>
      </c>
      <c r="AG8" s="3"/>
      <c r="AH8" s="3"/>
      <c r="AI8" s="3"/>
      <c r="AJ8" s="4" t="e">
        <f>AVERAGE(AG8:AI8)</f>
        <v>#DIV/0!</v>
      </c>
      <c r="AK8" s="3"/>
      <c r="AL8" s="3"/>
      <c r="AM8" s="3"/>
      <c r="AN8" s="4" t="e">
        <f>AVERAGE(AK8:AM8)</f>
        <v>#DIV/0!</v>
      </c>
      <c r="AO8" s="3"/>
      <c r="AP8" s="3"/>
      <c r="AQ8" s="3"/>
      <c r="AR8" s="4" t="e">
        <f>AVERAGE(AO8:AQ8)</f>
        <v>#DIV/0!</v>
      </c>
      <c r="AS8" s="3"/>
      <c r="AT8" s="3"/>
      <c r="AU8" s="3"/>
      <c r="AV8" s="4" t="e">
        <f>AVERAGE(AS8:AU8)</f>
        <v>#DIV/0!</v>
      </c>
      <c r="AW8" s="3"/>
      <c r="AX8" s="3"/>
      <c r="AY8" s="3"/>
      <c r="AZ8" s="4" t="e">
        <f>AVERAGE(AW8:AY8)</f>
        <v>#DIV/0!</v>
      </c>
      <c r="BA8" s="3"/>
      <c r="BB8" s="3"/>
      <c r="BC8" s="3"/>
      <c r="BD8" s="4" t="e">
        <f>AVERAGE(BA8:BC8)</f>
        <v>#DIV/0!</v>
      </c>
      <c r="BE8" s="3"/>
      <c r="BF8" s="3"/>
      <c r="BG8" s="3"/>
      <c r="BH8" s="4" t="e">
        <f>AVERAGE(BE8:BG8)</f>
        <v>#DIV/0!</v>
      </c>
      <c r="BI8" s="3"/>
      <c r="BJ8" s="3"/>
      <c r="BK8" s="3"/>
      <c r="BL8" s="4" t="e">
        <f>AVERAGE(BI8:BK8)</f>
        <v>#DIV/0!</v>
      </c>
      <c r="BM8" s="3"/>
      <c r="BN8" s="3"/>
      <c r="BO8" s="3"/>
      <c r="BP8" s="4" t="e">
        <f>AVERAGE(BM8:BO8)</f>
        <v>#DIV/0!</v>
      </c>
      <c r="BQ8" s="3"/>
      <c r="BR8" s="3"/>
      <c r="BS8" s="3"/>
      <c r="BT8" s="4" t="e">
        <f>AVERAGE(BQ8:BS8)</f>
        <v>#DIV/0!</v>
      </c>
      <c r="BU8" s="3"/>
      <c r="BV8" s="3"/>
      <c r="BW8" s="3"/>
      <c r="BX8" s="4" t="e">
        <f>AVERAGE(BU8:BW8)</f>
        <v>#DIV/0!</v>
      </c>
    </row>
    <row r="9" spans="1:76" ht="15.75" thickBot="1" x14ac:dyDescent="0.3">
      <c r="A9" s="48" t="s">
        <v>7</v>
      </c>
      <c r="B9" s="49" t="s">
        <v>37</v>
      </c>
      <c r="C9" s="49"/>
      <c r="D9" s="108">
        <f t="shared" ref="D9:AI9" si="20">SUM(D3:D8)</f>
        <v>200</v>
      </c>
      <c r="E9" s="106">
        <f t="shared" si="20"/>
        <v>165</v>
      </c>
      <c r="F9" s="48">
        <f t="shared" si="20"/>
        <v>170</v>
      </c>
      <c r="G9" s="48">
        <f t="shared" si="20"/>
        <v>150</v>
      </c>
      <c r="H9" s="48">
        <f t="shared" si="20"/>
        <v>161.66666666666666</v>
      </c>
      <c r="I9" s="48">
        <f t="shared" si="20"/>
        <v>150</v>
      </c>
      <c r="J9" s="48">
        <f t="shared" si="20"/>
        <v>155</v>
      </c>
      <c r="K9" s="48">
        <f t="shared" si="20"/>
        <v>158</v>
      </c>
      <c r="L9" s="48">
        <f t="shared" si="20"/>
        <v>154.33333333333334</v>
      </c>
      <c r="M9" s="48">
        <f t="shared" si="20"/>
        <v>0</v>
      </c>
      <c r="N9" s="48">
        <f t="shared" si="20"/>
        <v>0</v>
      </c>
      <c r="O9" s="48">
        <f t="shared" si="20"/>
        <v>0</v>
      </c>
      <c r="P9" s="48" t="e">
        <f t="shared" si="20"/>
        <v>#DIV/0!</v>
      </c>
      <c r="Q9" s="48">
        <f t="shared" si="20"/>
        <v>0</v>
      </c>
      <c r="R9" s="48">
        <f t="shared" si="20"/>
        <v>0</v>
      </c>
      <c r="S9" s="48">
        <f t="shared" si="20"/>
        <v>0</v>
      </c>
      <c r="T9" s="48" t="e">
        <f t="shared" si="20"/>
        <v>#DIV/0!</v>
      </c>
      <c r="U9" s="48">
        <f t="shared" si="20"/>
        <v>0</v>
      </c>
      <c r="V9" s="48">
        <f t="shared" si="20"/>
        <v>0</v>
      </c>
      <c r="W9" s="48">
        <f t="shared" si="20"/>
        <v>0</v>
      </c>
      <c r="X9" s="48" t="e">
        <f t="shared" si="20"/>
        <v>#DIV/0!</v>
      </c>
      <c r="Y9" s="48">
        <f t="shared" si="20"/>
        <v>0</v>
      </c>
      <c r="Z9" s="48">
        <f t="shared" si="20"/>
        <v>0</v>
      </c>
      <c r="AA9" s="48">
        <f t="shared" si="20"/>
        <v>0</v>
      </c>
      <c r="AB9" s="48" t="e">
        <f t="shared" si="20"/>
        <v>#DIV/0!</v>
      </c>
      <c r="AC9" s="48">
        <f t="shared" si="20"/>
        <v>0</v>
      </c>
      <c r="AD9" s="48">
        <f t="shared" si="20"/>
        <v>0</v>
      </c>
      <c r="AE9" s="48">
        <f t="shared" si="20"/>
        <v>0</v>
      </c>
      <c r="AF9" s="48" t="e">
        <f t="shared" si="20"/>
        <v>#DIV/0!</v>
      </c>
      <c r="AG9" s="48">
        <f t="shared" si="20"/>
        <v>0</v>
      </c>
      <c r="AH9" s="48">
        <f t="shared" si="20"/>
        <v>0</v>
      </c>
      <c r="AI9" s="48">
        <f t="shared" si="20"/>
        <v>0</v>
      </c>
      <c r="AJ9" s="48" t="e">
        <f t="shared" ref="AJ9:BO9" si="21">SUM(AJ3:AJ8)</f>
        <v>#DIV/0!</v>
      </c>
      <c r="AK9" s="48">
        <f t="shared" si="21"/>
        <v>0</v>
      </c>
      <c r="AL9" s="48">
        <f t="shared" si="21"/>
        <v>0</v>
      </c>
      <c r="AM9" s="48">
        <f t="shared" si="21"/>
        <v>0</v>
      </c>
      <c r="AN9" s="48" t="e">
        <f t="shared" si="21"/>
        <v>#DIV/0!</v>
      </c>
      <c r="AO9" s="48">
        <f t="shared" si="21"/>
        <v>0</v>
      </c>
      <c r="AP9" s="48">
        <f t="shared" si="21"/>
        <v>0</v>
      </c>
      <c r="AQ9" s="48">
        <f t="shared" si="21"/>
        <v>0</v>
      </c>
      <c r="AR9" s="48" t="e">
        <f t="shared" si="21"/>
        <v>#DIV/0!</v>
      </c>
      <c r="AS9" s="48">
        <f t="shared" si="21"/>
        <v>0</v>
      </c>
      <c r="AT9" s="48">
        <f t="shared" si="21"/>
        <v>0</v>
      </c>
      <c r="AU9" s="48">
        <f t="shared" si="21"/>
        <v>0</v>
      </c>
      <c r="AV9" s="48" t="e">
        <f t="shared" si="21"/>
        <v>#DIV/0!</v>
      </c>
      <c r="AW9" s="48">
        <f t="shared" si="21"/>
        <v>0</v>
      </c>
      <c r="AX9" s="48">
        <f t="shared" si="21"/>
        <v>0</v>
      </c>
      <c r="AY9" s="48">
        <f t="shared" si="21"/>
        <v>0</v>
      </c>
      <c r="AZ9" s="48" t="e">
        <f t="shared" si="21"/>
        <v>#DIV/0!</v>
      </c>
      <c r="BA9" s="48">
        <f t="shared" si="21"/>
        <v>0</v>
      </c>
      <c r="BB9" s="48">
        <f t="shared" si="21"/>
        <v>0</v>
      </c>
      <c r="BC9" s="48">
        <f t="shared" si="21"/>
        <v>0</v>
      </c>
      <c r="BD9" s="48" t="e">
        <f t="shared" si="21"/>
        <v>#DIV/0!</v>
      </c>
      <c r="BE9" s="48">
        <f t="shared" si="21"/>
        <v>0</v>
      </c>
      <c r="BF9" s="48">
        <f t="shared" si="21"/>
        <v>0</v>
      </c>
      <c r="BG9" s="48">
        <f t="shared" si="21"/>
        <v>0</v>
      </c>
      <c r="BH9" s="48" t="e">
        <f t="shared" si="21"/>
        <v>#DIV/0!</v>
      </c>
      <c r="BI9" s="48">
        <f t="shared" si="21"/>
        <v>0</v>
      </c>
      <c r="BJ9" s="48">
        <f t="shared" si="21"/>
        <v>0</v>
      </c>
      <c r="BK9" s="48">
        <f t="shared" si="21"/>
        <v>0</v>
      </c>
      <c r="BL9" s="48" t="e">
        <f t="shared" si="21"/>
        <v>#DIV/0!</v>
      </c>
      <c r="BM9" s="48">
        <f t="shared" si="21"/>
        <v>0</v>
      </c>
      <c r="BN9" s="48">
        <f t="shared" si="21"/>
        <v>0</v>
      </c>
      <c r="BO9" s="48">
        <f t="shared" si="21"/>
        <v>0</v>
      </c>
      <c r="BP9" s="48" t="e">
        <f t="shared" ref="BP9:BX9" si="22">SUM(BP3:BP8)</f>
        <v>#DIV/0!</v>
      </c>
      <c r="BQ9" s="48">
        <f t="shared" si="22"/>
        <v>0</v>
      </c>
      <c r="BR9" s="48">
        <f t="shared" si="22"/>
        <v>0</v>
      </c>
      <c r="BS9" s="48">
        <f t="shared" si="22"/>
        <v>0</v>
      </c>
      <c r="BT9" s="48" t="e">
        <f t="shared" si="22"/>
        <v>#DIV/0!</v>
      </c>
      <c r="BU9" s="48">
        <f t="shared" si="22"/>
        <v>0</v>
      </c>
      <c r="BV9" s="48">
        <f t="shared" si="22"/>
        <v>0</v>
      </c>
      <c r="BW9" s="48">
        <f t="shared" si="22"/>
        <v>0</v>
      </c>
      <c r="BX9" s="48" t="e">
        <f t="shared" si="22"/>
        <v>#DIV/0!</v>
      </c>
    </row>
    <row r="10" spans="1:76" ht="16.5" thickTop="1" thickBot="1" x14ac:dyDescent="0.3">
      <c r="A10" s="113" t="s">
        <v>7</v>
      </c>
      <c r="B10" s="114" t="s">
        <v>36</v>
      </c>
      <c r="C10" s="114"/>
      <c r="D10" s="115">
        <f>(600/200)*D9</f>
        <v>600</v>
      </c>
      <c r="E10" s="116"/>
      <c r="F10" s="117"/>
      <c r="G10" s="117"/>
      <c r="H10" s="117">
        <f>(600/200)*H9</f>
        <v>485</v>
      </c>
      <c r="I10" s="117"/>
      <c r="J10" s="117"/>
      <c r="K10" s="117"/>
      <c r="L10" s="117">
        <f>(600/200)*L9</f>
        <v>463</v>
      </c>
      <c r="M10" s="117"/>
      <c r="N10" s="117"/>
      <c r="O10" s="117"/>
      <c r="P10" s="117" t="e">
        <f>(600/200)*P9</f>
        <v>#DIV/0!</v>
      </c>
      <c r="Q10" s="117"/>
      <c r="R10" s="117"/>
      <c r="S10" s="117"/>
      <c r="T10" s="117" t="e">
        <f>(600/200)*T9</f>
        <v>#DIV/0!</v>
      </c>
      <c r="U10" s="117"/>
      <c r="V10" s="117"/>
      <c r="W10" s="117"/>
      <c r="X10" s="117" t="e">
        <f>(600/200)*X9</f>
        <v>#DIV/0!</v>
      </c>
      <c r="Y10" s="117"/>
      <c r="Z10" s="117"/>
      <c r="AA10" s="117"/>
      <c r="AB10" s="117" t="e">
        <f>(600/200)*AB9</f>
        <v>#DIV/0!</v>
      </c>
      <c r="AC10" s="117"/>
      <c r="AD10" s="117"/>
      <c r="AE10" s="117"/>
      <c r="AF10" s="117" t="e">
        <f>(600/200)*AF9</f>
        <v>#DIV/0!</v>
      </c>
      <c r="AG10" s="117"/>
      <c r="AH10" s="117"/>
      <c r="AI10" s="117"/>
      <c r="AJ10" s="117" t="e">
        <f>(600/200)*AJ9</f>
        <v>#DIV/0!</v>
      </c>
      <c r="AK10" s="117"/>
      <c r="AL10" s="117"/>
      <c r="AM10" s="117"/>
      <c r="AN10" s="117" t="e">
        <f>(600/200)*AN9</f>
        <v>#DIV/0!</v>
      </c>
      <c r="AO10" s="117"/>
      <c r="AP10" s="117"/>
      <c r="AQ10" s="117"/>
      <c r="AR10" s="117" t="e">
        <f>(600/200)*AR9</f>
        <v>#DIV/0!</v>
      </c>
      <c r="AS10" s="117"/>
      <c r="AT10" s="117"/>
      <c r="AU10" s="117"/>
      <c r="AV10" s="117" t="e">
        <f>(600/200)*AV9</f>
        <v>#DIV/0!</v>
      </c>
      <c r="AW10" s="117"/>
      <c r="AX10" s="117"/>
      <c r="AY10" s="117"/>
      <c r="AZ10" s="117" t="e">
        <f>(600/200)*AZ9</f>
        <v>#DIV/0!</v>
      </c>
      <c r="BA10" s="117"/>
      <c r="BB10" s="117"/>
      <c r="BC10" s="117"/>
      <c r="BD10" s="117" t="e">
        <f>(600/200)*BD9</f>
        <v>#DIV/0!</v>
      </c>
      <c r="BE10" s="117"/>
      <c r="BF10" s="117"/>
      <c r="BG10" s="117"/>
      <c r="BH10" s="117" t="e">
        <f>(600/200)*BH9</f>
        <v>#DIV/0!</v>
      </c>
      <c r="BI10" s="117"/>
      <c r="BJ10" s="117"/>
      <c r="BK10" s="117"/>
      <c r="BL10" s="117" t="e">
        <f>(600/200)*BL9</f>
        <v>#DIV/0!</v>
      </c>
      <c r="BM10" s="117"/>
      <c r="BN10" s="117"/>
      <c r="BO10" s="117"/>
      <c r="BP10" s="117" t="e">
        <f>(600/200)*BP9</f>
        <v>#DIV/0!</v>
      </c>
      <c r="BQ10" s="117"/>
      <c r="BR10" s="117"/>
      <c r="BS10" s="117"/>
      <c r="BT10" s="117" t="e">
        <f>(600/200)*BT9</f>
        <v>#DIV/0!</v>
      </c>
      <c r="BU10" s="117"/>
      <c r="BV10" s="117"/>
      <c r="BW10" s="117"/>
      <c r="BX10" s="117" t="e">
        <f>(600/200)*BX9</f>
        <v>#DIV/0!</v>
      </c>
    </row>
    <row r="11" spans="1:76" ht="15.75" thickTop="1" x14ac:dyDescent="0.25">
      <c r="D11" s="9"/>
    </row>
    <row r="13" spans="1:76" x14ac:dyDescent="0.25">
      <c r="H13" s="5"/>
    </row>
    <row r="14" spans="1:76" x14ac:dyDescent="0.25">
      <c r="H14" s="5"/>
    </row>
    <row r="17" spans="5:5" x14ac:dyDescent="0.25">
      <c r="E17" s="47"/>
    </row>
  </sheetData>
  <mergeCells count="21">
    <mergeCell ref="AK1:AN1"/>
    <mergeCell ref="A1:A2"/>
    <mergeCell ref="B1:B2"/>
    <mergeCell ref="D1:D2"/>
    <mergeCell ref="E1:H1"/>
    <mergeCell ref="I1:L1"/>
    <mergeCell ref="M1:P1"/>
    <mergeCell ref="Q1:T1"/>
    <mergeCell ref="U1:X1"/>
    <mergeCell ref="Y1:AB1"/>
    <mergeCell ref="AC1:AF1"/>
    <mergeCell ref="AG1:AJ1"/>
    <mergeCell ref="BI1:BL1"/>
    <mergeCell ref="BM1:BP1"/>
    <mergeCell ref="BQ1:BT1"/>
    <mergeCell ref="BU1:BX1"/>
    <mergeCell ref="AO1:AR1"/>
    <mergeCell ref="AS1:AV1"/>
    <mergeCell ref="AW1:AZ1"/>
    <mergeCell ref="BA1:BD1"/>
    <mergeCell ref="BE1:BH1"/>
  </mergeCells>
  <dataValidations count="1">
    <dataValidation allowBlank="1" sqref="B6:C8 C3 B3:B5 C5" xr:uid="{00000000-0002-0000-0200-000000000000}"/>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BE8"/>
  <sheetViews>
    <sheetView workbookViewId="0">
      <pane xSplit="1" ySplit="3" topLeftCell="B4" activePane="bottomRight" state="frozen"/>
      <selection pane="topRight" activeCell="B1" sqref="B1"/>
      <selection pane="bottomLeft" activeCell="A4" sqref="A4"/>
      <selection pane="bottomRight" activeCell="A2" sqref="A2:A3"/>
    </sheetView>
  </sheetViews>
  <sheetFormatPr defaultRowHeight="15" x14ac:dyDescent="0.25"/>
  <cols>
    <col min="1" max="1" width="27.7109375" customWidth="1"/>
    <col min="2" max="3" width="10.7109375" customWidth="1"/>
    <col min="4" max="4" width="15.7109375" customWidth="1"/>
    <col min="5" max="6" width="10.7109375" customWidth="1"/>
    <col min="7" max="7" width="15.7109375" customWidth="1"/>
    <col min="8" max="9" width="10.7109375" customWidth="1"/>
    <col min="10" max="10" width="15.7109375" customWidth="1"/>
    <col min="11" max="12" width="10.7109375" customWidth="1"/>
    <col min="13" max="13" width="15.7109375" customWidth="1"/>
    <col min="14" max="15" width="10.7109375" customWidth="1"/>
    <col min="16" max="16" width="15.7109375" customWidth="1"/>
    <col min="17" max="18" width="10.7109375" customWidth="1"/>
    <col min="19" max="19" width="15.7109375" customWidth="1"/>
    <col min="20" max="21" width="10.7109375" customWidth="1"/>
    <col min="22" max="22" width="15.7109375" customWidth="1"/>
    <col min="23" max="24" width="10.7109375" customWidth="1"/>
    <col min="25" max="25" width="15.7109375" customWidth="1"/>
    <col min="26" max="27" width="10.7109375" customWidth="1"/>
    <col min="28" max="28" width="15.7109375" customWidth="1"/>
    <col min="29" max="30" width="10.7109375" customWidth="1"/>
    <col min="31" max="31" width="15.7109375" customWidth="1"/>
    <col min="32" max="33" width="10.7109375" customWidth="1"/>
    <col min="34" max="34" width="15.7109375" customWidth="1"/>
    <col min="35" max="36" width="10.7109375" customWidth="1"/>
    <col min="37" max="37" width="15.7109375" customWidth="1"/>
    <col min="38" max="39" width="10.7109375" customWidth="1"/>
    <col min="40" max="40" width="15.7109375" customWidth="1"/>
    <col min="41" max="42" width="10.7109375" customWidth="1"/>
    <col min="43" max="43" width="15.7109375" customWidth="1"/>
    <col min="44" max="45" width="10.7109375" customWidth="1"/>
    <col min="46" max="46" width="15.7109375" customWidth="1"/>
    <col min="47" max="48" width="10.7109375" customWidth="1"/>
    <col min="49" max="49" width="15.7109375" customWidth="1"/>
    <col min="50" max="51" width="10.7109375" customWidth="1"/>
    <col min="52" max="52" width="15.7109375" customWidth="1"/>
    <col min="53" max="54" width="10.7109375" customWidth="1"/>
    <col min="55" max="55" width="15.7109375" customWidth="1"/>
  </cols>
  <sheetData>
    <row r="1" spans="1:57" ht="15.75" thickTop="1" x14ac:dyDescent="0.25">
      <c r="A1" s="196"/>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8"/>
    </row>
    <row r="2" spans="1:57" x14ac:dyDescent="0.25">
      <c r="A2" s="199" t="s">
        <v>83</v>
      </c>
      <c r="B2" s="201" t="s">
        <v>8</v>
      </c>
      <c r="C2" s="202"/>
      <c r="D2" s="203"/>
      <c r="E2" s="193" t="s">
        <v>9</v>
      </c>
      <c r="F2" s="194"/>
      <c r="G2" s="195"/>
      <c r="H2" s="204" t="s">
        <v>10</v>
      </c>
      <c r="I2" s="205"/>
      <c r="J2" s="206"/>
      <c r="K2" s="193" t="s">
        <v>11</v>
      </c>
      <c r="L2" s="194"/>
      <c r="M2" s="195"/>
      <c r="N2" s="190" t="s">
        <v>12</v>
      </c>
      <c r="O2" s="191"/>
      <c r="P2" s="192"/>
      <c r="Q2" s="193" t="s">
        <v>13</v>
      </c>
      <c r="R2" s="194"/>
      <c r="S2" s="195"/>
      <c r="T2" s="190" t="s">
        <v>14</v>
      </c>
      <c r="U2" s="191"/>
      <c r="V2" s="192"/>
      <c r="W2" s="193" t="s">
        <v>2</v>
      </c>
      <c r="X2" s="194"/>
      <c r="Y2" s="195"/>
      <c r="Z2" s="190" t="s">
        <v>15</v>
      </c>
      <c r="AA2" s="191"/>
      <c r="AB2" s="192"/>
      <c r="AC2" s="193" t="s">
        <v>16</v>
      </c>
      <c r="AD2" s="194"/>
      <c r="AE2" s="195"/>
      <c r="AF2" s="190" t="s">
        <v>17</v>
      </c>
      <c r="AG2" s="191"/>
      <c r="AH2" s="192"/>
      <c r="AI2" s="193" t="s">
        <v>18</v>
      </c>
      <c r="AJ2" s="194"/>
      <c r="AK2" s="195"/>
      <c r="AL2" s="190" t="s">
        <v>19</v>
      </c>
      <c r="AM2" s="191"/>
      <c r="AN2" s="192"/>
      <c r="AO2" s="193" t="s">
        <v>20</v>
      </c>
      <c r="AP2" s="194"/>
      <c r="AQ2" s="195"/>
      <c r="AR2" s="190" t="s">
        <v>32</v>
      </c>
      <c r="AS2" s="191"/>
      <c r="AT2" s="192"/>
      <c r="AU2" s="193" t="s">
        <v>33</v>
      </c>
      <c r="AV2" s="194"/>
      <c r="AW2" s="195"/>
      <c r="AX2" s="190" t="s">
        <v>34</v>
      </c>
      <c r="AY2" s="191"/>
      <c r="AZ2" s="192"/>
      <c r="BA2" s="193" t="s">
        <v>35</v>
      </c>
      <c r="BB2" s="194"/>
      <c r="BC2" s="194"/>
    </row>
    <row r="3" spans="1:57" ht="30.75" thickBot="1" x14ac:dyDescent="0.3">
      <c r="A3" s="200"/>
      <c r="B3" s="56" t="s">
        <v>86</v>
      </c>
      <c r="C3" s="56" t="s">
        <v>85</v>
      </c>
      <c r="D3" s="56" t="s">
        <v>87</v>
      </c>
      <c r="E3" s="57" t="s">
        <v>86</v>
      </c>
      <c r="F3" s="57" t="s">
        <v>85</v>
      </c>
      <c r="G3" s="57" t="s">
        <v>87</v>
      </c>
      <c r="H3" s="56" t="s">
        <v>86</v>
      </c>
      <c r="I3" s="56" t="s">
        <v>85</v>
      </c>
      <c r="J3" s="58" t="s">
        <v>87</v>
      </c>
      <c r="K3" s="57" t="s">
        <v>86</v>
      </c>
      <c r="L3" s="57" t="s">
        <v>85</v>
      </c>
      <c r="M3" s="57" t="s">
        <v>87</v>
      </c>
      <c r="N3" s="56" t="s">
        <v>86</v>
      </c>
      <c r="O3" s="56" t="s">
        <v>85</v>
      </c>
      <c r="P3" s="58" t="s">
        <v>87</v>
      </c>
      <c r="Q3" s="57" t="s">
        <v>86</v>
      </c>
      <c r="R3" s="57" t="s">
        <v>85</v>
      </c>
      <c r="S3" s="57" t="s">
        <v>87</v>
      </c>
      <c r="T3" s="56" t="s">
        <v>86</v>
      </c>
      <c r="U3" s="56" t="s">
        <v>85</v>
      </c>
      <c r="V3" s="58" t="s">
        <v>87</v>
      </c>
      <c r="W3" s="57" t="s">
        <v>86</v>
      </c>
      <c r="X3" s="57" t="s">
        <v>85</v>
      </c>
      <c r="Y3" s="57" t="s">
        <v>87</v>
      </c>
      <c r="Z3" s="56" t="s">
        <v>86</v>
      </c>
      <c r="AA3" s="56" t="s">
        <v>85</v>
      </c>
      <c r="AB3" s="58" t="s">
        <v>87</v>
      </c>
      <c r="AC3" s="57" t="s">
        <v>86</v>
      </c>
      <c r="AD3" s="57" t="s">
        <v>85</v>
      </c>
      <c r="AE3" s="57" t="s">
        <v>87</v>
      </c>
      <c r="AF3" s="56" t="s">
        <v>86</v>
      </c>
      <c r="AG3" s="56" t="s">
        <v>85</v>
      </c>
      <c r="AH3" s="58" t="s">
        <v>87</v>
      </c>
      <c r="AI3" s="57" t="s">
        <v>86</v>
      </c>
      <c r="AJ3" s="57" t="s">
        <v>85</v>
      </c>
      <c r="AK3" s="57" t="s">
        <v>87</v>
      </c>
      <c r="AL3" s="56" t="s">
        <v>86</v>
      </c>
      <c r="AM3" s="56" t="s">
        <v>85</v>
      </c>
      <c r="AN3" s="58" t="s">
        <v>87</v>
      </c>
      <c r="AO3" s="57" t="s">
        <v>86</v>
      </c>
      <c r="AP3" s="57" t="s">
        <v>85</v>
      </c>
      <c r="AQ3" s="57" t="s">
        <v>87</v>
      </c>
      <c r="AR3" s="56" t="s">
        <v>86</v>
      </c>
      <c r="AS3" s="56" t="s">
        <v>85</v>
      </c>
      <c r="AT3" s="58" t="s">
        <v>87</v>
      </c>
      <c r="AU3" s="57" t="s">
        <v>86</v>
      </c>
      <c r="AV3" s="57" t="s">
        <v>85</v>
      </c>
      <c r="AW3" s="57" t="s">
        <v>87</v>
      </c>
      <c r="AX3" s="56" t="s">
        <v>86</v>
      </c>
      <c r="AY3" s="56" t="s">
        <v>85</v>
      </c>
      <c r="AZ3" s="58" t="s">
        <v>87</v>
      </c>
      <c r="BA3" s="57" t="s">
        <v>86</v>
      </c>
      <c r="BB3" s="57" t="s">
        <v>85</v>
      </c>
      <c r="BC3" s="57" t="s">
        <v>87</v>
      </c>
    </row>
    <row r="4" spans="1:57" ht="15.75" thickTop="1" x14ac:dyDescent="0.25">
      <c r="A4" s="59" t="s">
        <v>82</v>
      </c>
      <c r="B4" s="42">
        <v>150</v>
      </c>
      <c r="C4" s="55">
        <v>50</v>
      </c>
      <c r="D4" s="43">
        <f>B4*C4</f>
        <v>7500</v>
      </c>
      <c r="E4" s="42">
        <v>175</v>
      </c>
      <c r="F4" s="55">
        <v>50</v>
      </c>
      <c r="G4" s="43">
        <f>E4*F4</f>
        <v>8750</v>
      </c>
      <c r="H4" s="42"/>
      <c r="I4" s="55"/>
      <c r="J4" s="43">
        <f t="shared" ref="J4:J5" si="0">H4*I4</f>
        <v>0</v>
      </c>
      <c r="K4" s="42"/>
      <c r="L4" s="55"/>
      <c r="M4" s="43">
        <f t="shared" ref="M4:M5" si="1">K4*L4</f>
        <v>0</v>
      </c>
      <c r="N4" s="42"/>
      <c r="O4" s="55"/>
      <c r="P4" s="43">
        <f t="shared" ref="P4:P5" si="2">N4*O4</f>
        <v>0</v>
      </c>
      <c r="Q4" s="42"/>
      <c r="R4" s="55"/>
      <c r="S4" s="43">
        <f t="shared" ref="S4:S5" si="3">Q4*R4</f>
        <v>0</v>
      </c>
      <c r="T4" s="42"/>
      <c r="U4" s="55"/>
      <c r="V4" s="43">
        <f t="shared" ref="V4:V5" si="4">T4*U4</f>
        <v>0</v>
      </c>
      <c r="W4" s="42"/>
      <c r="X4" s="55"/>
      <c r="Y4" s="43">
        <f t="shared" ref="Y4:Y5" si="5">W4*X4</f>
        <v>0</v>
      </c>
      <c r="Z4" s="42"/>
      <c r="AA4" s="55"/>
      <c r="AB4" s="43">
        <f t="shared" ref="AB4:AB5" si="6">Z4*AA4</f>
        <v>0</v>
      </c>
      <c r="AC4" s="42"/>
      <c r="AD4" s="55"/>
      <c r="AE4" s="43">
        <f t="shared" ref="AE4:AE5" si="7">AC4*AD4</f>
        <v>0</v>
      </c>
      <c r="AF4" s="42"/>
      <c r="AG4" s="55"/>
      <c r="AH4" s="43">
        <f t="shared" ref="AH4:AH5" si="8">AF4*AG4</f>
        <v>0</v>
      </c>
      <c r="AI4" s="42"/>
      <c r="AJ4" s="55"/>
      <c r="AK4" s="43">
        <f t="shared" ref="AK4:AK5" si="9">AI4*AJ4</f>
        <v>0</v>
      </c>
      <c r="AL4" s="42"/>
      <c r="AM4" s="55"/>
      <c r="AN4" s="43">
        <f t="shared" ref="AN4:AN5" si="10">AL4*AM4</f>
        <v>0</v>
      </c>
      <c r="AO4" s="42"/>
      <c r="AP4" s="55"/>
      <c r="AQ4" s="43">
        <f t="shared" ref="AQ4:AQ5" si="11">AO4*AP4</f>
        <v>0</v>
      </c>
      <c r="AR4" s="42"/>
      <c r="AS4" s="55"/>
      <c r="AT4" s="43">
        <f t="shared" ref="AT4:AT5" si="12">AR4*AS4</f>
        <v>0</v>
      </c>
      <c r="AU4" s="42"/>
      <c r="AV4" s="55"/>
      <c r="AW4" s="43">
        <f t="shared" ref="AW4:AW5" si="13">AU4*AV4</f>
        <v>0</v>
      </c>
      <c r="AX4" s="42"/>
      <c r="AY4" s="55"/>
      <c r="AZ4" s="43">
        <f t="shared" ref="AZ4:AZ5" si="14">AX4*AY4</f>
        <v>0</v>
      </c>
      <c r="BA4" s="42"/>
      <c r="BB4" s="55"/>
      <c r="BC4" s="43">
        <f t="shared" ref="BC4:BC5" si="15">BA4*BB4</f>
        <v>0</v>
      </c>
    </row>
    <row r="5" spans="1:57" x14ac:dyDescent="0.25">
      <c r="A5" s="59" t="s">
        <v>84</v>
      </c>
      <c r="B5" s="14">
        <v>125</v>
      </c>
      <c r="C5" s="52">
        <v>20</v>
      </c>
      <c r="D5" s="15">
        <f>B5*C5</f>
        <v>2500</v>
      </c>
      <c r="E5" s="14">
        <v>175</v>
      </c>
      <c r="F5" s="52">
        <v>40</v>
      </c>
      <c r="G5" s="15">
        <f>E5*F5</f>
        <v>7000</v>
      </c>
      <c r="H5" s="14"/>
      <c r="I5" s="52"/>
      <c r="J5" s="15">
        <f t="shared" si="0"/>
        <v>0</v>
      </c>
      <c r="K5" s="14"/>
      <c r="L5" s="52"/>
      <c r="M5" s="15">
        <f t="shared" si="1"/>
        <v>0</v>
      </c>
      <c r="N5" s="14"/>
      <c r="O5" s="52"/>
      <c r="P5" s="15">
        <f t="shared" si="2"/>
        <v>0</v>
      </c>
      <c r="Q5" s="14"/>
      <c r="R5" s="52"/>
      <c r="S5" s="15">
        <f t="shared" si="3"/>
        <v>0</v>
      </c>
      <c r="T5" s="14"/>
      <c r="U5" s="52"/>
      <c r="V5" s="15">
        <f t="shared" si="4"/>
        <v>0</v>
      </c>
      <c r="W5" s="14"/>
      <c r="X5" s="52"/>
      <c r="Y5" s="15">
        <f t="shared" si="5"/>
        <v>0</v>
      </c>
      <c r="Z5" s="14"/>
      <c r="AA5" s="52"/>
      <c r="AB5" s="15">
        <f t="shared" si="6"/>
        <v>0</v>
      </c>
      <c r="AC5" s="14"/>
      <c r="AD5" s="52"/>
      <c r="AE5" s="15">
        <f t="shared" si="7"/>
        <v>0</v>
      </c>
      <c r="AF5" s="14"/>
      <c r="AG5" s="52"/>
      <c r="AH5" s="15">
        <f t="shared" si="8"/>
        <v>0</v>
      </c>
      <c r="AI5" s="14"/>
      <c r="AJ5" s="52"/>
      <c r="AK5" s="15">
        <f t="shared" si="9"/>
        <v>0</v>
      </c>
      <c r="AL5" s="14"/>
      <c r="AM5" s="52"/>
      <c r="AN5" s="15">
        <f t="shared" si="10"/>
        <v>0</v>
      </c>
      <c r="AO5" s="14"/>
      <c r="AP5" s="52"/>
      <c r="AQ5" s="15">
        <f t="shared" si="11"/>
        <v>0</v>
      </c>
      <c r="AR5" s="14"/>
      <c r="AS5" s="52"/>
      <c r="AT5" s="15">
        <f t="shared" si="12"/>
        <v>0</v>
      </c>
      <c r="AU5" s="14"/>
      <c r="AV5" s="52"/>
      <c r="AW5" s="15">
        <f t="shared" si="13"/>
        <v>0</v>
      </c>
      <c r="AX5" s="14"/>
      <c r="AY5" s="52"/>
      <c r="AZ5" s="15">
        <f t="shared" si="14"/>
        <v>0</v>
      </c>
      <c r="BA5" s="14"/>
      <c r="BB5" s="52"/>
      <c r="BC5" s="15">
        <f t="shared" si="15"/>
        <v>0</v>
      </c>
      <c r="BE5" s="16"/>
    </row>
    <row r="6" spans="1:57" s="54" customFormat="1" x14ac:dyDescent="0.25">
      <c r="A6" s="17" t="s">
        <v>38</v>
      </c>
      <c r="B6" s="17"/>
      <c r="C6" s="17"/>
      <c r="D6" s="53">
        <f>SUM(D4:D5)</f>
        <v>10000</v>
      </c>
      <c r="E6" s="17"/>
      <c r="F6" s="17"/>
      <c r="G6" s="53">
        <f>SUM(G4:G5)</f>
        <v>15750</v>
      </c>
      <c r="H6" s="17"/>
      <c r="I6" s="17"/>
      <c r="J6" s="53">
        <f t="shared" ref="J6" si="16">SUM(J4:J5)</f>
        <v>0</v>
      </c>
      <c r="K6" s="17"/>
      <c r="L6" s="17"/>
      <c r="M6" s="53">
        <f t="shared" ref="M6" si="17">SUM(M4:M5)</f>
        <v>0</v>
      </c>
      <c r="N6" s="17"/>
      <c r="O6" s="17"/>
      <c r="P6" s="53">
        <f t="shared" ref="P6" si="18">SUM(P4:P5)</f>
        <v>0</v>
      </c>
      <c r="Q6" s="17"/>
      <c r="R6" s="17"/>
      <c r="S6" s="53">
        <f t="shared" ref="S6" si="19">SUM(S4:S5)</f>
        <v>0</v>
      </c>
      <c r="T6" s="17"/>
      <c r="U6" s="17"/>
      <c r="V6" s="53">
        <f t="shared" ref="V6" si="20">SUM(V4:V5)</f>
        <v>0</v>
      </c>
      <c r="W6" s="17"/>
      <c r="X6" s="17"/>
      <c r="Y6" s="53">
        <f t="shared" ref="Y6" si="21">SUM(Y4:Y5)</f>
        <v>0</v>
      </c>
      <c r="Z6" s="17"/>
      <c r="AA6" s="17"/>
      <c r="AB6" s="53">
        <f t="shared" ref="AB6" si="22">SUM(AB4:AB5)</f>
        <v>0</v>
      </c>
      <c r="AC6" s="17"/>
      <c r="AD6" s="17"/>
      <c r="AE6" s="53">
        <f t="shared" ref="AE6" si="23">SUM(AE4:AE5)</f>
        <v>0</v>
      </c>
      <c r="AF6" s="17"/>
      <c r="AG6" s="17"/>
      <c r="AH6" s="53">
        <f t="shared" ref="AH6" si="24">SUM(AH4:AH5)</f>
        <v>0</v>
      </c>
      <c r="AI6" s="17"/>
      <c r="AJ6" s="17"/>
      <c r="AK6" s="53">
        <f t="shared" ref="AK6" si="25">SUM(AK4:AK5)</f>
        <v>0</v>
      </c>
      <c r="AL6" s="17"/>
      <c r="AM6" s="17"/>
      <c r="AN6" s="53">
        <f t="shared" ref="AN6" si="26">SUM(AN4:AN5)</f>
        <v>0</v>
      </c>
      <c r="AO6" s="17"/>
      <c r="AP6" s="17"/>
      <c r="AQ6" s="53">
        <f t="shared" ref="AQ6" si="27">SUM(AQ4:AQ5)</f>
        <v>0</v>
      </c>
      <c r="AR6" s="17"/>
      <c r="AS6" s="17"/>
      <c r="AT6" s="53">
        <f t="shared" ref="AT6" si="28">SUM(AT4:AT5)</f>
        <v>0</v>
      </c>
      <c r="AU6" s="17"/>
      <c r="AV6" s="17"/>
      <c r="AW6" s="53">
        <f t="shared" ref="AW6" si="29">SUM(AW4:AW5)</f>
        <v>0</v>
      </c>
      <c r="AX6" s="17"/>
      <c r="AY6" s="17"/>
      <c r="AZ6" s="53">
        <f t="shared" ref="AZ6" si="30">SUM(AZ4:AZ5)</f>
        <v>0</v>
      </c>
      <c r="BA6" s="17"/>
      <c r="BB6" s="17"/>
      <c r="BC6" s="53">
        <f t="shared" ref="BC6" si="31">SUM(BC4:BC5)</f>
        <v>0</v>
      </c>
    </row>
    <row r="7" spans="1:57" ht="30.75" thickBot="1" x14ac:dyDescent="0.3">
      <c r="A7" s="165" t="s">
        <v>39</v>
      </c>
      <c r="B7" s="165"/>
      <c r="C7" s="165"/>
      <c r="D7" s="164">
        <f>10000/D6*400</f>
        <v>400</v>
      </c>
      <c r="E7" s="165"/>
      <c r="F7" s="165"/>
      <c r="G7" s="164">
        <f t="shared" ref="G7" si="32">10000/G6*400</f>
        <v>253.96825396825395</v>
      </c>
      <c r="H7" s="165"/>
      <c r="I7" s="165"/>
      <c r="J7" s="166" t="e">
        <f>10000/J6*400</f>
        <v>#DIV/0!</v>
      </c>
      <c r="K7" s="165"/>
      <c r="L7" s="165"/>
      <c r="M7" s="164" t="e">
        <f t="shared" ref="M7" si="33">10000/M6*400</f>
        <v>#DIV/0!</v>
      </c>
      <c r="N7" s="165"/>
      <c r="O7" s="165"/>
      <c r="P7" s="164" t="e">
        <f t="shared" ref="P7" si="34">10000/P6*400</f>
        <v>#DIV/0!</v>
      </c>
      <c r="Q7" s="165"/>
      <c r="R7" s="165"/>
      <c r="S7" s="164" t="e">
        <f t="shared" ref="S7" si="35">10000/S6*400</f>
        <v>#DIV/0!</v>
      </c>
      <c r="T7" s="165"/>
      <c r="U7" s="165"/>
      <c r="V7" s="164" t="e">
        <f t="shared" ref="V7" si="36">10000/V6*400</f>
        <v>#DIV/0!</v>
      </c>
      <c r="W7" s="165"/>
      <c r="X7" s="165"/>
      <c r="Y7" s="164" t="e">
        <f t="shared" ref="Y7" si="37">10000/Y6*400</f>
        <v>#DIV/0!</v>
      </c>
      <c r="Z7" s="165"/>
      <c r="AA7" s="165"/>
      <c r="AB7" s="164" t="e">
        <f t="shared" ref="AB7" si="38">10000/AB6*400</f>
        <v>#DIV/0!</v>
      </c>
      <c r="AC7" s="165"/>
      <c r="AD7" s="165"/>
      <c r="AE7" s="164" t="e">
        <f t="shared" ref="AE7" si="39">10000/AE6*400</f>
        <v>#DIV/0!</v>
      </c>
      <c r="AF7" s="165"/>
      <c r="AG7" s="165"/>
      <c r="AH7" s="164" t="e">
        <f t="shared" ref="AH7" si="40">10000/AH6*400</f>
        <v>#DIV/0!</v>
      </c>
      <c r="AI7" s="165"/>
      <c r="AJ7" s="165"/>
      <c r="AK7" s="164" t="e">
        <f t="shared" ref="AK7" si="41">10000/AK6*400</f>
        <v>#DIV/0!</v>
      </c>
      <c r="AL7" s="165"/>
      <c r="AM7" s="165"/>
      <c r="AN7" s="164" t="e">
        <f t="shared" ref="AN7" si="42">10000/AN6*400</f>
        <v>#DIV/0!</v>
      </c>
      <c r="AO7" s="165"/>
      <c r="AP7" s="165"/>
      <c r="AQ7" s="164" t="e">
        <f t="shared" ref="AQ7" si="43">10000/AQ6*400</f>
        <v>#DIV/0!</v>
      </c>
      <c r="AR7" s="165"/>
      <c r="AS7" s="165"/>
      <c r="AT7" s="164" t="e">
        <f t="shared" ref="AT7" si="44">10000/AT6*400</f>
        <v>#DIV/0!</v>
      </c>
      <c r="AU7" s="165"/>
      <c r="AV7" s="165"/>
      <c r="AW7" s="164" t="e">
        <f t="shared" ref="AW7" si="45">10000/AW6*400</f>
        <v>#DIV/0!</v>
      </c>
      <c r="AX7" s="165"/>
      <c r="AY7" s="165"/>
      <c r="AZ7" s="164" t="e">
        <f t="shared" ref="AZ7" si="46">10000/AZ6*400</f>
        <v>#DIV/0!</v>
      </c>
      <c r="BA7" s="165"/>
      <c r="BB7" s="165"/>
      <c r="BC7" s="164" t="e">
        <f t="shared" ref="BC7" si="47">10000/BC6*400</f>
        <v>#DIV/0!</v>
      </c>
    </row>
    <row r="8" spans="1:57" ht="15.75" thickTop="1" x14ac:dyDescent="0.25"/>
  </sheetData>
  <mergeCells count="20">
    <mergeCell ref="A1:BC1"/>
    <mergeCell ref="A2:A3"/>
    <mergeCell ref="B2:D2"/>
    <mergeCell ref="E2:G2"/>
    <mergeCell ref="H2:J2"/>
    <mergeCell ref="K2:M2"/>
    <mergeCell ref="N2:P2"/>
    <mergeCell ref="Q2:S2"/>
    <mergeCell ref="W2:Y2"/>
    <mergeCell ref="AF2:AH2"/>
    <mergeCell ref="AI2:AK2"/>
    <mergeCell ref="AX2:AZ2"/>
    <mergeCell ref="T2:V2"/>
    <mergeCell ref="Z2:AB2"/>
    <mergeCell ref="AC2:AE2"/>
    <mergeCell ref="AL2:AN2"/>
    <mergeCell ref="AR2:AT2"/>
    <mergeCell ref="AO2:AQ2"/>
    <mergeCell ref="AU2:AW2"/>
    <mergeCell ref="BA2:BC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BA0BF-7F0D-468B-883A-C442D44D577D}">
  <sheetPr>
    <tabColor theme="9" tint="-0.249977111117893"/>
  </sheetPr>
  <dimension ref="A1:U8"/>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5"/>
  <cols>
    <col min="1" max="1" width="27.7109375" customWidth="1"/>
    <col min="2" max="19" width="15.7109375" customWidth="1"/>
  </cols>
  <sheetData>
    <row r="1" spans="1:21" ht="15.75" thickTop="1" x14ac:dyDescent="0.25">
      <c r="A1" s="196"/>
      <c r="B1" s="197"/>
      <c r="C1" s="197"/>
      <c r="D1" s="197"/>
      <c r="E1" s="197"/>
      <c r="F1" s="197"/>
      <c r="G1" s="197"/>
      <c r="H1" s="197"/>
      <c r="I1" s="197"/>
      <c r="J1" s="197"/>
      <c r="K1" s="197"/>
      <c r="L1" s="197"/>
      <c r="M1" s="197"/>
      <c r="N1" s="197"/>
      <c r="O1" s="197"/>
      <c r="P1" s="197"/>
      <c r="Q1" s="197"/>
      <c r="R1" s="197"/>
      <c r="S1" s="198"/>
    </row>
    <row r="2" spans="1:21" ht="27" customHeight="1" x14ac:dyDescent="0.25">
      <c r="A2" s="199" t="s">
        <v>83</v>
      </c>
      <c r="B2" s="122" t="s">
        <v>8</v>
      </c>
      <c r="C2" s="126" t="s">
        <v>9</v>
      </c>
      <c r="D2" s="122" t="s">
        <v>10</v>
      </c>
      <c r="E2" s="126" t="s">
        <v>11</v>
      </c>
      <c r="F2" s="122" t="s">
        <v>12</v>
      </c>
      <c r="G2" s="126" t="s">
        <v>13</v>
      </c>
      <c r="H2" s="122" t="s">
        <v>14</v>
      </c>
      <c r="I2" s="126" t="s">
        <v>2</v>
      </c>
      <c r="J2" s="122" t="s">
        <v>15</v>
      </c>
      <c r="K2" s="126" t="s">
        <v>16</v>
      </c>
      <c r="L2" s="122" t="s">
        <v>17</v>
      </c>
      <c r="M2" s="126" t="s">
        <v>18</v>
      </c>
      <c r="N2" s="122" t="s">
        <v>19</v>
      </c>
      <c r="O2" s="126" t="s">
        <v>20</v>
      </c>
      <c r="P2" s="122" t="s">
        <v>32</v>
      </c>
      <c r="Q2" s="126" t="s">
        <v>33</v>
      </c>
      <c r="R2" s="122" t="s">
        <v>34</v>
      </c>
      <c r="S2" s="126" t="s">
        <v>35</v>
      </c>
    </row>
    <row r="3" spans="1:21" ht="34.15" customHeight="1" thickBot="1" x14ac:dyDescent="0.3">
      <c r="A3" s="200"/>
      <c r="B3" s="56" t="s">
        <v>86</v>
      </c>
      <c r="C3" s="127" t="s">
        <v>86</v>
      </c>
      <c r="D3" s="56" t="s">
        <v>86</v>
      </c>
      <c r="E3" s="127" t="s">
        <v>86</v>
      </c>
      <c r="F3" s="56" t="s">
        <v>86</v>
      </c>
      <c r="G3" s="127" t="s">
        <v>86</v>
      </c>
      <c r="H3" s="56" t="s">
        <v>86</v>
      </c>
      <c r="I3" s="127" t="s">
        <v>86</v>
      </c>
      <c r="J3" s="56" t="s">
        <v>86</v>
      </c>
      <c r="K3" s="127" t="s">
        <v>86</v>
      </c>
      <c r="L3" s="56" t="s">
        <v>86</v>
      </c>
      <c r="M3" s="127" t="s">
        <v>86</v>
      </c>
      <c r="N3" s="56" t="s">
        <v>86</v>
      </c>
      <c r="O3" s="127" t="s">
        <v>86</v>
      </c>
      <c r="P3" s="56" t="s">
        <v>86</v>
      </c>
      <c r="Q3" s="127" t="s">
        <v>86</v>
      </c>
      <c r="R3" s="56" t="s">
        <v>86</v>
      </c>
      <c r="S3" s="127" t="s">
        <v>86</v>
      </c>
    </row>
    <row r="4" spans="1:21" ht="15.75" thickTop="1" x14ac:dyDescent="0.25">
      <c r="A4" s="59" t="s">
        <v>82</v>
      </c>
      <c r="B4" s="43">
        <v>150</v>
      </c>
      <c r="C4" s="43">
        <v>175</v>
      </c>
      <c r="D4" s="43" t="e">
        <f>#REF!*#REF!</f>
        <v>#REF!</v>
      </c>
      <c r="E4" s="43" t="e">
        <f>#REF!*#REF!</f>
        <v>#REF!</v>
      </c>
      <c r="F4" s="43" t="e">
        <f>#REF!*#REF!</f>
        <v>#REF!</v>
      </c>
      <c r="G4" s="43" t="e">
        <f>#REF!*#REF!</f>
        <v>#REF!</v>
      </c>
      <c r="H4" s="43" t="e">
        <f>#REF!*#REF!</f>
        <v>#REF!</v>
      </c>
      <c r="I4" s="43" t="e">
        <f>#REF!*#REF!</f>
        <v>#REF!</v>
      </c>
      <c r="J4" s="43" t="e">
        <f>#REF!*#REF!</f>
        <v>#REF!</v>
      </c>
      <c r="K4" s="43" t="e">
        <f>#REF!*#REF!</f>
        <v>#REF!</v>
      </c>
      <c r="L4" s="43" t="e">
        <f>#REF!*#REF!</f>
        <v>#REF!</v>
      </c>
      <c r="M4" s="43" t="e">
        <f>#REF!*#REF!</f>
        <v>#REF!</v>
      </c>
      <c r="N4" s="43" t="e">
        <f>#REF!*#REF!</f>
        <v>#REF!</v>
      </c>
      <c r="O4" s="43" t="e">
        <f>#REF!*#REF!</f>
        <v>#REF!</v>
      </c>
      <c r="P4" s="43" t="e">
        <f>#REF!*#REF!</f>
        <v>#REF!</v>
      </c>
      <c r="Q4" s="43" t="e">
        <f>#REF!*#REF!</f>
        <v>#REF!</v>
      </c>
      <c r="R4" s="43" t="e">
        <f>#REF!*#REF!</f>
        <v>#REF!</v>
      </c>
      <c r="S4" s="43" t="e">
        <f>#REF!*#REF!</f>
        <v>#REF!</v>
      </c>
    </row>
    <row r="5" spans="1:21" x14ac:dyDescent="0.25">
      <c r="A5" s="59" t="s">
        <v>84</v>
      </c>
      <c r="B5" s="15">
        <v>125</v>
      </c>
      <c r="C5" s="15">
        <v>175</v>
      </c>
      <c r="D5" s="15" t="e">
        <f>#REF!*#REF!</f>
        <v>#REF!</v>
      </c>
      <c r="E5" s="15" t="e">
        <f>#REF!*#REF!</f>
        <v>#REF!</v>
      </c>
      <c r="F5" s="15" t="e">
        <f>#REF!*#REF!</f>
        <v>#REF!</v>
      </c>
      <c r="G5" s="15" t="e">
        <f>#REF!*#REF!</f>
        <v>#REF!</v>
      </c>
      <c r="H5" s="15" t="e">
        <f>#REF!*#REF!</f>
        <v>#REF!</v>
      </c>
      <c r="I5" s="15" t="e">
        <f>#REF!*#REF!</f>
        <v>#REF!</v>
      </c>
      <c r="J5" s="15" t="e">
        <f>#REF!*#REF!</f>
        <v>#REF!</v>
      </c>
      <c r="K5" s="15" t="e">
        <f>#REF!*#REF!</f>
        <v>#REF!</v>
      </c>
      <c r="L5" s="15" t="e">
        <f>#REF!*#REF!</f>
        <v>#REF!</v>
      </c>
      <c r="M5" s="15" t="e">
        <f>#REF!*#REF!</f>
        <v>#REF!</v>
      </c>
      <c r="N5" s="15" t="e">
        <f>#REF!*#REF!</f>
        <v>#REF!</v>
      </c>
      <c r="O5" s="15" t="e">
        <f>#REF!*#REF!</f>
        <v>#REF!</v>
      </c>
      <c r="P5" s="15" t="e">
        <f>#REF!*#REF!</f>
        <v>#REF!</v>
      </c>
      <c r="Q5" s="15" t="e">
        <f>#REF!*#REF!</f>
        <v>#REF!</v>
      </c>
      <c r="R5" s="15" t="e">
        <f>#REF!*#REF!</f>
        <v>#REF!</v>
      </c>
      <c r="S5" s="15" t="e">
        <f>#REF!*#REF!</f>
        <v>#REF!</v>
      </c>
      <c r="U5" s="16"/>
    </row>
    <row r="6" spans="1:21" s="54" customFormat="1" x14ac:dyDescent="0.25">
      <c r="A6" s="17" t="s">
        <v>38</v>
      </c>
      <c r="B6" s="53">
        <f>SUM(B4:B5)</f>
        <v>275</v>
      </c>
      <c r="C6" s="53">
        <f>SUM(C4:C5)</f>
        <v>350</v>
      </c>
      <c r="D6" s="53" t="e">
        <f t="shared" ref="D6" si="0">SUM(D4:D5)</f>
        <v>#REF!</v>
      </c>
      <c r="E6" s="53" t="e">
        <f t="shared" ref="E6" si="1">SUM(E4:E5)</f>
        <v>#REF!</v>
      </c>
      <c r="F6" s="53" t="e">
        <f t="shared" ref="F6" si="2">SUM(F4:F5)</f>
        <v>#REF!</v>
      </c>
      <c r="G6" s="53" t="e">
        <f t="shared" ref="G6" si="3">SUM(G4:G5)</f>
        <v>#REF!</v>
      </c>
      <c r="H6" s="53" t="e">
        <f t="shared" ref="H6" si="4">SUM(H4:H5)</f>
        <v>#REF!</v>
      </c>
      <c r="I6" s="53" t="e">
        <f t="shared" ref="I6" si="5">SUM(I4:I5)</f>
        <v>#REF!</v>
      </c>
      <c r="J6" s="53" t="e">
        <f t="shared" ref="J6" si="6">SUM(J4:J5)</f>
        <v>#REF!</v>
      </c>
      <c r="K6" s="53" t="e">
        <f t="shared" ref="K6" si="7">SUM(K4:K5)</f>
        <v>#REF!</v>
      </c>
      <c r="L6" s="53" t="e">
        <f t="shared" ref="L6" si="8">SUM(L4:L5)</f>
        <v>#REF!</v>
      </c>
      <c r="M6" s="53" t="e">
        <f t="shared" ref="M6" si="9">SUM(M4:M5)</f>
        <v>#REF!</v>
      </c>
      <c r="N6" s="53" t="e">
        <f t="shared" ref="N6" si="10">SUM(N4:N5)</f>
        <v>#REF!</v>
      </c>
      <c r="O6" s="53" t="e">
        <f t="shared" ref="O6" si="11">SUM(O4:O5)</f>
        <v>#REF!</v>
      </c>
      <c r="P6" s="53" t="e">
        <f t="shared" ref="P6" si="12">SUM(P4:P5)</f>
        <v>#REF!</v>
      </c>
      <c r="Q6" s="53" t="e">
        <f t="shared" ref="Q6" si="13">SUM(Q4:Q5)</f>
        <v>#REF!</v>
      </c>
      <c r="R6" s="53" t="e">
        <f t="shared" ref="R6" si="14">SUM(R4:R5)</f>
        <v>#REF!</v>
      </c>
      <c r="S6" s="53" t="e">
        <f t="shared" ref="S6" si="15">SUM(S4:S5)</f>
        <v>#REF!</v>
      </c>
    </row>
    <row r="7" spans="1:21" ht="30.75" thickBot="1" x14ac:dyDescent="0.3">
      <c r="A7" s="165" t="s">
        <v>39</v>
      </c>
      <c r="B7" s="164">
        <f>275/B6*400</f>
        <v>400</v>
      </c>
      <c r="C7" s="164">
        <f t="shared" ref="C7" si="16">275/C6*400</f>
        <v>314.28571428571428</v>
      </c>
      <c r="D7" s="164" t="e">
        <f t="shared" ref="D7" si="17">275/D6*400</f>
        <v>#REF!</v>
      </c>
      <c r="E7" s="164" t="e">
        <f t="shared" ref="E7" si="18">275/E6*400</f>
        <v>#REF!</v>
      </c>
      <c r="F7" s="164" t="e">
        <f t="shared" ref="F7" si="19">275/F6*400</f>
        <v>#REF!</v>
      </c>
      <c r="G7" s="164" t="e">
        <f t="shared" ref="G7" si="20">275/G6*400</f>
        <v>#REF!</v>
      </c>
      <c r="H7" s="164" t="e">
        <f t="shared" ref="H7" si="21">275/H6*400</f>
        <v>#REF!</v>
      </c>
      <c r="I7" s="164" t="e">
        <f t="shared" ref="I7" si="22">275/I6*400</f>
        <v>#REF!</v>
      </c>
      <c r="J7" s="164" t="e">
        <f t="shared" ref="J7" si="23">275/J6*400</f>
        <v>#REF!</v>
      </c>
      <c r="K7" s="164" t="e">
        <f t="shared" ref="K7" si="24">275/K6*400</f>
        <v>#REF!</v>
      </c>
      <c r="L7" s="164" t="e">
        <f t="shared" ref="L7" si="25">275/L6*400</f>
        <v>#REF!</v>
      </c>
      <c r="M7" s="164" t="e">
        <f t="shared" ref="M7" si="26">275/M6*400</f>
        <v>#REF!</v>
      </c>
      <c r="N7" s="164" t="e">
        <f t="shared" ref="N7" si="27">275/N6*400</f>
        <v>#REF!</v>
      </c>
      <c r="O7" s="164" t="e">
        <f t="shared" ref="O7" si="28">275/O6*400</f>
        <v>#REF!</v>
      </c>
      <c r="P7" s="164" t="e">
        <f t="shared" ref="P7" si="29">275/P6*400</f>
        <v>#REF!</v>
      </c>
      <c r="Q7" s="164" t="e">
        <f t="shared" ref="Q7" si="30">275/Q6*400</f>
        <v>#REF!</v>
      </c>
      <c r="R7" s="164" t="e">
        <f t="shared" ref="R7" si="31">275/R6*400</f>
        <v>#REF!</v>
      </c>
      <c r="S7" s="164" t="e">
        <f>275/S6*400</f>
        <v>#REF!</v>
      </c>
    </row>
    <row r="8" spans="1:21" ht="15.75" thickTop="1" x14ac:dyDescent="0.25"/>
  </sheetData>
  <mergeCells count="2">
    <mergeCell ref="A1:S1"/>
    <mergeCell ref="A2:A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D30BD-9A34-4809-80B7-E5BE9C05C608}">
  <sheetPr>
    <tabColor theme="5" tint="-0.249977111117893"/>
  </sheetPr>
  <dimension ref="A1:BW17"/>
  <sheetViews>
    <sheetView workbookViewId="0">
      <pane xSplit="3" ySplit="2" topLeftCell="D3" activePane="bottomRight" state="frozen"/>
      <selection pane="topRight" activeCell="D1" sqref="D1"/>
      <selection pane="bottomLeft" activeCell="A3" sqref="A3"/>
      <selection pane="bottomRight" activeCell="D3" sqref="D3"/>
    </sheetView>
  </sheetViews>
  <sheetFormatPr defaultColWidth="8.85546875" defaultRowHeight="15" x14ac:dyDescent="0.25"/>
  <cols>
    <col min="1" max="1" width="7.28515625" style="8" customWidth="1"/>
    <col min="2" max="2" width="50" style="1" customWidth="1"/>
    <col min="3" max="3" width="7.85546875" style="8" customWidth="1"/>
    <col min="4" max="4" width="8.7109375" style="92" customWidth="1"/>
    <col min="5" max="5" width="8.5703125" style="92" customWidth="1"/>
    <col min="6" max="6" width="7.85546875" style="92" customWidth="1"/>
    <col min="7" max="7" width="8.42578125" style="92" customWidth="1"/>
    <col min="8" max="8" width="8.7109375" style="92" customWidth="1"/>
    <col min="9" max="9" width="8.5703125" style="92" customWidth="1"/>
    <col min="10" max="10" width="7.85546875" style="92" customWidth="1"/>
    <col min="11" max="11" width="8.42578125" style="92" customWidth="1"/>
    <col min="12" max="12" width="8.7109375" style="92" customWidth="1"/>
    <col min="13" max="13" width="8.5703125" style="92" customWidth="1"/>
    <col min="14" max="14" width="7.85546875" style="92" customWidth="1"/>
    <col min="15" max="15" width="8.42578125" style="92" customWidth="1"/>
    <col min="16" max="16" width="8.7109375" style="92" customWidth="1"/>
    <col min="17" max="17" width="8.5703125" style="92" customWidth="1"/>
    <col min="18" max="18" width="7.85546875" style="92" customWidth="1"/>
    <col min="19" max="19" width="8.42578125" style="92" customWidth="1"/>
    <col min="20" max="20" width="8.7109375" style="92" customWidth="1"/>
    <col min="21" max="21" width="8.5703125" style="92" customWidth="1"/>
    <col min="22" max="22" width="7.85546875" style="92" customWidth="1"/>
    <col min="23" max="23" width="8.42578125" style="92" customWidth="1"/>
    <col min="24" max="24" width="8.7109375" style="92" customWidth="1"/>
    <col min="25" max="25" width="8.5703125" style="92" customWidth="1"/>
    <col min="26" max="26" width="7.85546875" style="92" customWidth="1"/>
    <col min="27" max="27" width="8.42578125" style="92" customWidth="1"/>
    <col min="28" max="28" width="8.7109375" style="92" customWidth="1"/>
    <col min="29" max="29" width="8.5703125" style="92" customWidth="1"/>
    <col min="30" max="30" width="7.85546875" style="92" customWidth="1"/>
    <col min="31" max="31" width="8.42578125" style="92" customWidth="1"/>
    <col min="32" max="32" width="8.7109375" style="92" customWidth="1"/>
    <col min="33" max="33" width="8.5703125" style="92" customWidth="1"/>
    <col min="34" max="34" width="7.85546875" style="92" customWidth="1"/>
    <col min="35" max="35" width="8.42578125" style="92" customWidth="1"/>
    <col min="36" max="36" width="8.7109375" style="92" customWidth="1"/>
    <col min="37" max="37" width="8.5703125" style="92" customWidth="1"/>
    <col min="38" max="38" width="7.85546875" style="92" customWidth="1"/>
    <col min="39" max="39" width="8.42578125" style="92" customWidth="1"/>
    <col min="40" max="40" width="8.7109375" style="92" customWidth="1"/>
    <col min="41" max="41" width="8.5703125" style="92" customWidth="1"/>
    <col min="42" max="42" width="7.85546875" style="92" customWidth="1"/>
    <col min="43" max="43" width="8.42578125" style="92" customWidth="1"/>
    <col min="44" max="44" width="8.7109375" style="92" customWidth="1"/>
    <col min="45" max="45" width="8.5703125" style="92" customWidth="1"/>
    <col min="46" max="46" width="7.85546875" style="92" customWidth="1"/>
    <col min="47" max="47" width="8.42578125" style="92" customWidth="1"/>
    <col min="48" max="48" width="8.7109375" style="92" customWidth="1"/>
    <col min="49" max="49" width="8.5703125" style="92" customWidth="1"/>
    <col min="50" max="50" width="7.85546875" style="92" customWidth="1"/>
    <col min="51" max="51" width="8.42578125" style="92" customWidth="1"/>
    <col min="52" max="52" width="8.7109375" style="92" customWidth="1"/>
    <col min="53" max="53" width="8.5703125" style="92" customWidth="1"/>
    <col min="54" max="54" width="7.85546875" style="92" customWidth="1"/>
    <col min="55" max="55" width="8.42578125" style="92" customWidth="1"/>
    <col min="56" max="56" width="8.7109375" style="92" customWidth="1"/>
    <col min="57" max="57" width="8.5703125" style="92" customWidth="1"/>
    <col min="58" max="58" width="7.85546875" style="92" customWidth="1"/>
    <col min="59" max="59" width="8.42578125" style="92" customWidth="1"/>
    <col min="60" max="60" width="8.7109375" style="92" customWidth="1"/>
    <col min="61" max="61" width="8.5703125" style="92" customWidth="1"/>
    <col min="62" max="62" width="7.85546875" style="92" customWidth="1"/>
    <col min="63" max="63" width="8.42578125" style="92" customWidth="1"/>
    <col min="64" max="64" width="8.7109375" style="92" customWidth="1"/>
    <col min="65" max="65" width="8.5703125" style="92" customWidth="1"/>
    <col min="66" max="66" width="7.85546875" style="92" customWidth="1"/>
    <col min="67" max="67" width="8.42578125" style="92" customWidth="1"/>
    <col min="68" max="68" width="8.7109375" style="92" customWidth="1"/>
    <col min="69" max="69" width="8.5703125" style="92" customWidth="1"/>
    <col min="70" max="70" width="7.85546875" style="92" customWidth="1"/>
    <col min="71" max="71" width="8.42578125" style="92" customWidth="1"/>
    <col min="72" max="72" width="8.7109375" style="92" customWidth="1"/>
    <col min="73" max="73" width="8.5703125" style="92" customWidth="1"/>
    <col min="74" max="74" width="7.85546875" style="92" customWidth="1"/>
    <col min="75" max="75" width="8.42578125" style="92" customWidth="1"/>
    <col min="76" max="16384" width="8.85546875" style="1"/>
  </cols>
  <sheetData>
    <row r="1" spans="1:75" ht="14.45" customHeight="1" x14ac:dyDescent="0.25">
      <c r="A1" s="184" t="s">
        <v>93</v>
      </c>
      <c r="B1" s="188" t="s">
        <v>95</v>
      </c>
      <c r="C1" s="188" t="s">
        <v>1</v>
      </c>
      <c r="D1" s="179" t="s">
        <v>8</v>
      </c>
      <c r="E1" s="179"/>
      <c r="F1" s="179"/>
      <c r="G1" s="180"/>
      <c r="H1" s="181" t="s">
        <v>9</v>
      </c>
      <c r="I1" s="182"/>
      <c r="J1" s="182"/>
      <c r="K1" s="183"/>
      <c r="L1" s="178" t="s">
        <v>10</v>
      </c>
      <c r="M1" s="179"/>
      <c r="N1" s="179"/>
      <c r="O1" s="180"/>
      <c r="P1" s="181" t="s">
        <v>11</v>
      </c>
      <c r="Q1" s="182"/>
      <c r="R1" s="182"/>
      <c r="S1" s="183"/>
      <c r="T1" s="178" t="s">
        <v>12</v>
      </c>
      <c r="U1" s="179"/>
      <c r="V1" s="179"/>
      <c r="W1" s="180"/>
      <c r="X1" s="181" t="s">
        <v>13</v>
      </c>
      <c r="Y1" s="182"/>
      <c r="Z1" s="182"/>
      <c r="AA1" s="183"/>
      <c r="AB1" s="178" t="s">
        <v>14</v>
      </c>
      <c r="AC1" s="179"/>
      <c r="AD1" s="179"/>
      <c r="AE1" s="180"/>
      <c r="AF1" s="181" t="s">
        <v>2</v>
      </c>
      <c r="AG1" s="182"/>
      <c r="AH1" s="182"/>
      <c r="AI1" s="183"/>
      <c r="AJ1" s="178" t="s">
        <v>77</v>
      </c>
      <c r="AK1" s="179"/>
      <c r="AL1" s="179"/>
      <c r="AM1" s="180"/>
      <c r="AN1" s="181" t="s">
        <v>75</v>
      </c>
      <c r="AO1" s="182"/>
      <c r="AP1" s="182"/>
      <c r="AQ1" s="183"/>
      <c r="AR1" s="178" t="s">
        <v>17</v>
      </c>
      <c r="AS1" s="179"/>
      <c r="AT1" s="179"/>
      <c r="AU1" s="180"/>
      <c r="AV1" s="181" t="s">
        <v>18</v>
      </c>
      <c r="AW1" s="182"/>
      <c r="AX1" s="182"/>
      <c r="AY1" s="183"/>
      <c r="AZ1" s="178" t="s">
        <v>19</v>
      </c>
      <c r="BA1" s="179"/>
      <c r="BB1" s="179"/>
      <c r="BC1" s="180"/>
      <c r="BD1" s="181" t="s">
        <v>20</v>
      </c>
      <c r="BE1" s="182"/>
      <c r="BF1" s="182"/>
      <c r="BG1" s="183"/>
      <c r="BH1" s="178" t="s">
        <v>78</v>
      </c>
      <c r="BI1" s="179"/>
      <c r="BJ1" s="179"/>
      <c r="BK1" s="180"/>
      <c r="BL1" s="181" t="s">
        <v>33</v>
      </c>
      <c r="BM1" s="182"/>
      <c r="BN1" s="182"/>
      <c r="BO1" s="183"/>
      <c r="BP1" s="178" t="s">
        <v>34</v>
      </c>
      <c r="BQ1" s="179"/>
      <c r="BR1" s="179"/>
      <c r="BS1" s="180"/>
      <c r="BT1" s="181" t="s">
        <v>35</v>
      </c>
      <c r="BU1" s="182"/>
      <c r="BV1" s="182"/>
      <c r="BW1" s="183"/>
    </row>
    <row r="2" spans="1:75" s="6" customFormat="1" ht="29.45" customHeight="1" thickBot="1" x14ac:dyDescent="0.3">
      <c r="A2" s="185"/>
      <c r="B2" s="189"/>
      <c r="C2" s="189"/>
      <c r="D2" s="111" t="s">
        <v>3</v>
      </c>
      <c r="E2" s="128" t="s">
        <v>4</v>
      </c>
      <c r="F2" s="128" t="s">
        <v>5</v>
      </c>
      <c r="G2" s="128" t="s">
        <v>6</v>
      </c>
      <c r="H2" s="128" t="s">
        <v>3</v>
      </c>
      <c r="I2" s="128" t="s">
        <v>4</v>
      </c>
      <c r="J2" s="128" t="s">
        <v>5</v>
      </c>
      <c r="K2" s="128" t="s">
        <v>6</v>
      </c>
      <c r="L2" s="128" t="s">
        <v>3</v>
      </c>
      <c r="M2" s="128" t="s">
        <v>4</v>
      </c>
      <c r="N2" s="128" t="s">
        <v>5</v>
      </c>
      <c r="O2" s="128" t="s">
        <v>6</v>
      </c>
      <c r="P2" s="128" t="s">
        <v>3</v>
      </c>
      <c r="Q2" s="128" t="s">
        <v>4</v>
      </c>
      <c r="R2" s="128" t="s">
        <v>5</v>
      </c>
      <c r="S2" s="128" t="s">
        <v>6</v>
      </c>
      <c r="T2" s="128" t="s">
        <v>3</v>
      </c>
      <c r="U2" s="128" t="s">
        <v>4</v>
      </c>
      <c r="V2" s="128" t="s">
        <v>5</v>
      </c>
      <c r="W2" s="128" t="s">
        <v>6</v>
      </c>
      <c r="X2" s="128" t="s">
        <v>3</v>
      </c>
      <c r="Y2" s="128" t="s">
        <v>4</v>
      </c>
      <c r="Z2" s="128" t="s">
        <v>5</v>
      </c>
      <c r="AA2" s="128" t="s">
        <v>6</v>
      </c>
      <c r="AB2" s="128" t="s">
        <v>3</v>
      </c>
      <c r="AC2" s="128" t="s">
        <v>4</v>
      </c>
      <c r="AD2" s="128" t="s">
        <v>5</v>
      </c>
      <c r="AE2" s="128" t="s">
        <v>6</v>
      </c>
      <c r="AF2" s="128" t="s">
        <v>3</v>
      </c>
      <c r="AG2" s="128" t="s">
        <v>4</v>
      </c>
      <c r="AH2" s="128" t="s">
        <v>5</v>
      </c>
      <c r="AI2" s="128" t="s">
        <v>6</v>
      </c>
      <c r="AJ2" s="128" t="s">
        <v>3</v>
      </c>
      <c r="AK2" s="128" t="s">
        <v>4</v>
      </c>
      <c r="AL2" s="128" t="s">
        <v>5</v>
      </c>
      <c r="AM2" s="128" t="s">
        <v>6</v>
      </c>
      <c r="AN2" s="128" t="s">
        <v>3</v>
      </c>
      <c r="AO2" s="128" t="s">
        <v>4</v>
      </c>
      <c r="AP2" s="128" t="s">
        <v>5</v>
      </c>
      <c r="AQ2" s="128" t="s">
        <v>6</v>
      </c>
      <c r="AR2" s="128" t="s">
        <v>3</v>
      </c>
      <c r="AS2" s="128" t="s">
        <v>4</v>
      </c>
      <c r="AT2" s="128" t="s">
        <v>5</v>
      </c>
      <c r="AU2" s="128" t="s">
        <v>6</v>
      </c>
      <c r="AV2" s="128" t="s">
        <v>3</v>
      </c>
      <c r="AW2" s="128" t="s">
        <v>4</v>
      </c>
      <c r="AX2" s="128" t="s">
        <v>5</v>
      </c>
      <c r="AY2" s="128" t="s">
        <v>6</v>
      </c>
      <c r="AZ2" s="128" t="s">
        <v>3</v>
      </c>
      <c r="BA2" s="128" t="s">
        <v>4</v>
      </c>
      <c r="BB2" s="128" t="s">
        <v>5</v>
      </c>
      <c r="BC2" s="128" t="s">
        <v>6</v>
      </c>
      <c r="BD2" s="128" t="s">
        <v>3</v>
      </c>
      <c r="BE2" s="128" t="s">
        <v>4</v>
      </c>
      <c r="BF2" s="128" t="s">
        <v>5</v>
      </c>
      <c r="BG2" s="128" t="s">
        <v>6</v>
      </c>
      <c r="BH2" s="128" t="s">
        <v>3</v>
      </c>
      <c r="BI2" s="128" t="s">
        <v>4</v>
      </c>
      <c r="BJ2" s="128" t="s">
        <v>5</v>
      </c>
      <c r="BK2" s="128" t="s">
        <v>6</v>
      </c>
      <c r="BL2" s="128" t="s">
        <v>3</v>
      </c>
      <c r="BM2" s="128" t="s">
        <v>4</v>
      </c>
      <c r="BN2" s="128" t="s">
        <v>5</v>
      </c>
      <c r="BO2" s="128" t="s">
        <v>6</v>
      </c>
      <c r="BP2" s="128" t="s">
        <v>3</v>
      </c>
      <c r="BQ2" s="128" t="s">
        <v>4</v>
      </c>
      <c r="BR2" s="128" t="s">
        <v>5</v>
      </c>
      <c r="BS2" s="128" t="s">
        <v>6</v>
      </c>
      <c r="BT2" s="128" t="s">
        <v>3</v>
      </c>
      <c r="BU2" s="128" t="s">
        <v>4</v>
      </c>
      <c r="BV2" s="128" t="s">
        <v>5</v>
      </c>
      <c r="BW2" s="128" t="s">
        <v>6</v>
      </c>
    </row>
    <row r="3" spans="1:75" ht="45" customHeight="1" thickTop="1" x14ac:dyDescent="0.25">
      <c r="A3" s="2">
        <v>1</v>
      </c>
      <c r="B3" s="45" t="s">
        <v>94</v>
      </c>
      <c r="C3" s="107">
        <v>30</v>
      </c>
      <c r="D3" s="105">
        <v>25</v>
      </c>
      <c r="E3" s="3">
        <v>30</v>
      </c>
      <c r="F3" s="3">
        <v>30</v>
      </c>
      <c r="G3" s="4">
        <f>AVERAGE(D3:F3)</f>
        <v>28.333333333333332</v>
      </c>
      <c r="H3" s="3">
        <v>25</v>
      </c>
      <c r="I3" s="3">
        <v>25</v>
      </c>
      <c r="J3" s="3">
        <v>25</v>
      </c>
      <c r="K3" s="4">
        <f>AVERAGE(H3:J3)</f>
        <v>25</v>
      </c>
      <c r="L3" s="3"/>
      <c r="M3" s="3"/>
      <c r="N3" s="3"/>
      <c r="O3" s="4" t="e">
        <f>AVERAGE(L3:N3)</f>
        <v>#DIV/0!</v>
      </c>
      <c r="P3" s="3"/>
      <c r="Q3" s="3"/>
      <c r="R3" s="3"/>
      <c r="S3" s="4" t="e">
        <f>AVERAGE(P3:R3)</f>
        <v>#DIV/0!</v>
      </c>
      <c r="T3" s="3"/>
      <c r="U3" s="3"/>
      <c r="V3" s="3"/>
      <c r="W3" s="4" t="e">
        <f>AVERAGE(T3:V3)</f>
        <v>#DIV/0!</v>
      </c>
      <c r="X3" s="3"/>
      <c r="Y3" s="3"/>
      <c r="Z3" s="3"/>
      <c r="AA3" s="4" t="e">
        <f>AVERAGE(X3:Z3)</f>
        <v>#DIV/0!</v>
      </c>
      <c r="AB3" s="3"/>
      <c r="AC3" s="3"/>
      <c r="AD3" s="3"/>
      <c r="AE3" s="4" t="e">
        <f>AVERAGE(AB3:AD3)</f>
        <v>#DIV/0!</v>
      </c>
      <c r="AF3" s="3"/>
      <c r="AG3" s="3"/>
      <c r="AH3" s="3"/>
      <c r="AI3" s="4" t="e">
        <f>AVERAGE(AF3:AH3)</f>
        <v>#DIV/0!</v>
      </c>
      <c r="AJ3" s="3"/>
      <c r="AK3" s="3"/>
      <c r="AL3" s="3"/>
      <c r="AM3" s="4" t="e">
        <f>AVERAGE(AJ3:AL3)</f>
        <v>#DIV/0!</v>
      </c>
      <c r="AN3" s="3"/>
      <c r="AO3" s="3"/>
      <c r="AP3" s="3"/>
      <c r="AQ3" s="4" t="e">
        <f>AVERAGE(AN3:AP3)</f>
        <v>#DIV/0!</v>
      </c>
      <c r="AR3" s="3"/>
      <c r="AS3" s="3"/>
      <c r="AT3" s="3"/>
      <c r="AU3" s="4" t="e">
        <f>AVERAGE(AR3:AT3)</f>
        <v>#DIV/0!</v>
      </c>
      <c r="AV3" s="3"/>
      <c r="AW3" s="3"/>
      <c r="AX3" s="3"/>
      <c r="AY3" s="4" t="e">
        <f>AVERAGE(AV3:AX3)</f>
        <v>#DIV/0!</v>
      </c>
      <c r="AZ3" s="3"/>
      <c r="BA3" s="3"/>
      <c r="BB3" s="3"/>
      <c r="BC3" s="4" t="e">
        <f>AVERAGE(AZ3:BB3)</f>
        <v>#DIV/0!</v>
      </c>
      <c r="BD3" s="3"/>
      <c r="BE3" s="3"/>
      <c r="BF3" s="3"/>
      <c r="BG3" s="4" t="e">
        <f>AVERAGE(BD3:BF3)</f>
        <v>#DIV/0!</v>
      </c>
      <c r="BH3" s="3"/>
      <c r="BI3" s="3"/>
      <c r="BJ3" s="3"/>
      <c r="BK3" s="4" t="e">
        <f>AVERAGE(BH3:BJ3)</f>
        <v>#DIV/0!</v>
      </c>
      <c r="BL3" s="3"/>
      <c r="BM3" s="3"/>
      <c r="BN3" s="3"/>
      <c r="BO3" s="4" t="e">
        <f>AVERAGE(BL3:BN3)</f>
        <v>#DIV/0!</v>
      </c>
      <c r="BP3" s="3"/>
      <c r="BQ3" s="3"/>
      <c r="BR3" s="3"/>
      <c r="BS3" s="4" t="e">
        <f>AVERAGE(BP3:BR3)</f>
        <v>#DIV/0!</v>
      </c>
      <c r="BT3" s="3"/>
      <c r="BU3" s="3"/>
      <c r="BV3" s="3"/>
      <c r="BW3" s="4" t="e">
        <f>AVERAGE(BT3:BV3)</f>
        <v>#DIV/0!</v>
      </c>
    </row>
    <row r="4" spans="1:75" ht="45" customHeight="1" x14ac:dyDescent="0.25">
      <c r="A4" s="2">
        <v>2</v>
      </c>
      <c r="B4" s="46"/>
      <c r="C4" s="107">
        <v>30</v>
      </c>
      <c r="D4" s="105">
        <v>28</v>
      </c>
      <c r="E4" s="3">
        <v>25</v>
      </c>
      <c r="F4" s="3">
        <v>30</v>
      </c>
      <c r="G4" s="4">
        <f t="shared" ref="G4:G5" si="0">AVERAGE(D4:F4)</f>
        <v>27.666666666666668</v>
      </c>
      <c r="H4" s="3">
        <v>25</v>
      </c>
      <c r="I4" s="3">
        <v>30</v>
      </c>
      <c r="J4" s="3">
        <v>30</v>
      </c>
      <c r="K4" s="4">
        <f t="shared" ref="K4:K5" si="1">AVERAGE(H4:J4)</f>
        <v>28.333333333333332</v>
      </c>
      <c r="L4" s="3"/>
      <c r="M4" s="3"/>
      <c r="N4" s="3"/>
      <c r="O4" s="4" t="e">
        <f t="shared" ref="O4:O5" si="2">AVERAGE(L4:N4)</f>
        <v>#DIV/0!</v>
      </c>
      <c r="P4" s="3"/>
      <c r="Q4" s="3"/>
      <c r="R4" s="3"/>
      <c r="S4" s="4" t="e">
        <f t="shared" ref="S4:S5" si="3">AVERAGE(P4:R4)</f>
        <v>#DIV/0!</v>
      </c>
      <c r="T4" s="3"/>
      <c r="U4" s="3"/>
      <c r="V4" s="3"/>
      <c r="W4" s="4" t="e">
        <f t="shared" ref="W4:W5" si="4">AVERAGE(T4:V4)</f>
        <v>#DIV/0!</v>
      </c>
      <c r="X4" s="3"/>
      <c r="Y4" s="3"/>
      <c r="Z4" s="3"/>
      <c r="AA4" s="4" t="e">
        <f t="shared" ref="AA4:AA5" si="5">AVERAGE(X4:Z4)</f>
        <v>#DIV/0!</v>
      </c>
      <c r="AB4" s="3"/>
      <c r="AC4" s="3"/>
      <c r="AD4" s="3"/>
      <c r="AE4" s="4" t="e">
        <f t="shared" ref="AE4:AE5" si="6">AVERAGE(AB4:AD4)</f>
        <v>#DIV/0!</v>
      </c>
      <c r="AF4" s="3"/>
      <c r="AG4" s="3"/>
      <c r="AH4" s="3"/>
      <c r="AI4" s="4" t="e">
        <f t="shared" ref="AI4:AI5" si="7">AVERAGE(AF4:AH4)</f>
        <v>#DIV/0!</v>
      </c>
      <c r="AJ4" s="3"/>
      <c r="AK4" s="3"/>
      <c r="AL4" s="3"/>
      <c r="AM4" s="4" t="e">
        <f t="shared" ref="AM4:AM5" si="8">AVERAGE(AJ4:AL4)</f>
        <v>#DIV/0!</v>
      </c>
      <c r="AN4" s="3"/>
      <c r="AO4" s="3"/>
      <c r="AP4" s="3"/>
      <c r="AQ4" s="4" t="e">
        <f t="shared" ref="AQ4:AQ5" si="9">AVERAGE(AN4:AP4)</f>
        <v>#DIV/0!</v>
      </c>
      <c r="AR4" s="3"/>
      <c r="AS4" s="3"/>
      <c r="AT4" s="3"/>
      <c r="AU4" s="4" t="e">
        <f t="shared" ref="AU4:AU5" si="10">AVERAGE(AR4:AT4)</f>
        <v>#DIV/0!</v>
      </c>
      <c r="AV4" s="3"/>
      <c r="AW4" s="3"/>
      <c r="AX4" s="3"/>
      <c r="AY4" s="4" t="e">
        <f t="shared" ref="AY4:AY5" si="11">AVERAGE(AV4:AX4)</f>
        <v>#DIV/0!</v>
      </c>
      <c r="AZ4" s="3"/>
      <c r="BA4" s="3"/>
      <c r="BB4" s="3"/>
      <c r="BC4" s="4" t="e">
        <f t="shared" ref="BC4:BC5" si="12">AVERAGE(AZ4:BB4)</f>
        <v>#DIV/0!</v>
      </c>
      <c r="BD4" s="3"/>
      <c r="BE4" s="3"/>
      <c r="BF4" s="3"/>
      <c r="BG4" s="4" t="e">
        <f t="shared" ref="BG4:BG5" si="13">AVERAGE(BD4:BF4)</f>
        <v>#DIV/0!</v>
      </c>
      <c r="BH4" s="3"/>
      <c r="BI4" s="3"/>
      <c r="BJ4" s="3"/>
      <c r="BK4" s="4" t="e">
        <f t="shared" ref="BK4:BK5" si="14">AVERAGE(BH4:BJ4)</f>
        <v>#DIV/0!</v>
      </c>
      <c r="BL4" s="3"/>
      <c r="BM4" s="3"/>
      <c r="BN4" s="3"/>
      <c r="BO4" s="4" t="e">
        <f t="shared" ref="BO4:BO5" si="15">AVERAGE(BL4:BN4)</f>
        <v>#DIV/0!</v>
      </c>
      <c r="BP4" s="3"/>
      <c r="BQ4" s="3"/>
      <c r="BR4" s="3"/>
      <c r="BS4" s="4" t="e">
        <f t="shared" ref="BS4:BS5" si="16">AVERAGE(BP4:BR4)</f>
        <v>#DIV/0!</v>
      </c>
      <c r="BT4" s="3"/>
      <c r="BU4" s="3"/>
      <c r="BV4" s="3"/>
      <c r="BW4" s="4" t="e">
        <f t="shared" ref="BW4:BW5" si="17">AVERAGE(BT4:BV4)</f>
        <v>#DIV/0!</v>
      </c>
    </row>
    <row r="5" spans="1:75" ht="45" customHeight="1" x14ac:dyDescent="0.25">
      <c r="A5" s="2">
        <v>3</v>
      </c>
      <c r="B5" s="44"/>
      <c r="C5" s="107">
        <v>30</v>
      </c>
      <c r="D5" s="105">
        <v>30</v>
      </c>
      <c r="E5" s="3">
        <v>30</v>
      </c>
      <c r="F5" s="3">
        <v>25</v>
      </c>
      <c r="G5" s="4">
        <f t="shared" si="0"/>
        <v>28.333333333333332</v>
      </c>
      <c r="H5" s="3">
        <v>25</v>
      </c>
      <c r="I5" s="3">
        <v>30</v>
      </c>
      <c r="J5" s="3">
        <v>30</v>
      </c>
      <c r="K5" s="4">
        <f t="shared" si="1"/>
        <v>28.333333333333332</v>
      </c>
      <c r="L5" s="3"/>
      <c r="M5" s="3"/>
      <c r="N5" s="3"/>
      <c r="O5" s="4" t="e">
        <f t="shared" si="2"/>
        <v>#DIV/0!</v>
      </c>
      <c r="P5" s="3"/>
      <c r="Q5" s="3"/>
      <c r="R5" s="3"/>
      <c r="S5" s="4" t="e">
        <f t="shared" si="3"/>
        <v>#DIV/0!</v>
      </c>
      <c r="T5" s="3"/>
      <c r="U5" s="3"/>
      <c r="V5" s="3"/>
      <c r="W5" s="4" t="e">
        <f t="shared" si="4"/>
        <v>#DIV/0!</v>
      </c>
      <c r="X5" s="3"/>
      <c r="Y5" s="3"/>
      <c r="Z5" s="3"/>
      <c r="AA5" s="4" t="e">
        <f t="shared" si="5"/>
        <v>#DIV/0!</v>
      </c>
      <c r="AB5" s="3"/>
      <c r="AC5" s="3"/>
      <c r="AD5" s="3"/>
      <c r="AE5" s="4" t="e">
        <f t="shared" si="6"/>
        <v>#DIV/0!</v>
      </c>
      <c r="AF5" s="3"/>
      <c r="AG5" s="3"/>
      <c r="AH5" s="3"/>
      <c r="AI5" s="4" t="e">
        <f t="shared" si="7"/>
        <v>#DIV/0!</v>
      </c>
      <c r="AJ5" s="3"/>
      <c r="AK5" s="3"/>
      <c r="AL5" s="3"/>
      <c r="AM5" s="4" t="e">
        <f t="shared" si="8"/>
        <v>#DIV/0!</v>
      </c>
      <c r="AN5" s="3"/>
      <c r="AO5" s="3"/>
      <c r="AP5" s="3"/>
      <c r="AQ5" s="4" t="e">
        <f t="shared" si="9"/>
        <v>#DIV/0!</v>
      </c>
      <c r="AR5" s="3"/>
      <c r="AS5" s="3"/>
      <c r="AT5" s="3"/>
      <c r="AU5" s="4" t="e">
        <f t="shared" si="10"/>
        <v>#DIV/0!</v>
      </c>
      <c r="AV5" s="3"/>
      <c r="AW5" s="3"/>
      <c r="AX5" s="3"/>
      <c r="AY5" s="4" t="e">
        <f t="shared" si="11"/>
        <v>#DIV/0!</v>
      </c>
      <c r="AZ5" s="3"/>
      <c r="BA5" s="3"/>
      <c r="BB5" s="3"/>
      <c r="BC5" s="4" t="e">
        <f t="shared" si="12"/>
        <v>#DIV/0!</v>
      </c>
      <c r="BD5" s="3"/>
      <c r="BE5" s="3"/>
      <c r="BF5" s="3"/>
      <c r="BG5" s="4" t="e">
        <f t="shared" si="13"/>
        <v>#DIV/0!</v>
      </c>
      <c r="BH5" s="3"/>
      <c r="BI5" s="3"/>
      <c r="BJ5" s="3"/>
      <c r="BK5" s="4" t="e">
        <f t="shared" si="14"/>
        <v>#DIV/0!</v>
      </c>
      <c r="BL5" s="3"/>
      <c r="BM5" s="3"/>
      <c r="BN5" s="3"/>
      <c r="BO5" s="4" t="e">
        <f t="shared" si="15"/>
        <v>#DIV/0!</v>
      </c>
      <c r="BP5" s="3"/>
      <c r="BQ5" s="3"/>
      <c r="BR5" s="3"/>
      <c r="BS5" s="4" t="e">
        <f t="shared" si="16"/>
        <v>#DIV/0!</v>
      </c>
      <c r="BT5" s="3"/>
      <c r="BU5" s="3"/>
      <c r="BV5" s="3"/>
      <c r="BW5" s="4" t="e">
        <f t="shared" si="17"/>
        <v>#DIV/0!</v>
      </c>
    </row>
    <row r="6" spans="1:75" ht="45" customHeight="1" x14ac:dyDescent="0.25">
      <c r="A6" s="2">
        <v>4</v>
      </c>
      <c r="B6" s="11"/>
      <c r="C6" s="107">
        <v>30</v>
      </c>
      <c r="D6" s="105">
        <v>20</v>
      </c>
      <c r="E6" s="3">
        <v>20</v>
      </c>
      <c r="F6" s="3">
        <v>25</v>
      </c>
      <c r="G6" s="4">
        <f>AVERAGE(D6:F6)</f>
        <v>21.666666666666668</v>
      </c>
      <c r="H6" s="3">
        <v>20</v>
      </c>
      <c r="I6" s="3">
        <v>20</v>
      </c>
      <c r="J6" s="3">
        <v>18</v>
      </c>
      <c r="K6" s="4">
        <f>AVERAGE(H6:J6)</f>
        <v>19.333333333333332</v>
      </c>
      <c r="L6" s="3"/>
      <c r="M6" s="3"/>
      <c r="N6" s="3"/>
      <c r="O6" s="4" t="e">
        <f>AVERAGE(L6:N6)</f>
        <v>#DIV/0!</v>
      </c>
      <c r="P6" s="3"/>
      <c r="Q6" s="3"/>
      <c r="R6" s="3"/>
      <c r="S6" s="4" t="e">
        <f>AVERAGE(P6:R6)</f>
        <v>#DIV/0!</v>
      </c>
      <c r="T6" s="3"/>
      <c r="U6" s="3"/>
      <c r="V6" s="3"/>
      <c r="W6" s="4" t="e">
        <f>AVERAGE(T6:V6)</f>
        <v>#DIV/0!</v>
      </c>
      <c r="X6" s="3"/>
      <c r="Y6" s="3"/>
      <c r="Z6" s="3"/>
      <c r="AA6" s="4" t="e">
        <f>AVERAGE(X6:Z6)</f>
        <v>#DIV/0!</v>
      </c>
      <c r="AB6" s="3"/>
      <c r="AC6" s="3"/>
      <c r="AD6" s="3"/>
      <c r="AE6" s="4" t="e">
        <f>AVERAGE(AB6:AD6)</f>
        <v>#DIV/0!</v>
      </c>
      <c r="AF6" s="3"/>
      <c r="AG6" s="3"/>
      <c r="AH6" s="3"/>
      <c r="AI6" s="4" t="e">
        <f>AVERAGE(AF6:AH6)</f>
        <v>#DIV/0!</v>
      </c>
      <c r="AJ6" s="3"/>
      <c r="AK6" s="3"/>
      <c r="AL6" s="3"/>
      <c r="AM6" s="4" t="e">
        <f>AVERAGE(AJ6:AL6)</f>
        <v>#DIV/0!</v>
      </c>
      <c r="AN6" s="3"/>
      <c r="AO6" s="3"/>
      <c r="AP6" s="3"/>
      <c r="AQ6" s="4" t="e">
        <f>AVERAGE(AN6:AP6)</f>
        <v>#DIV/0!</v>
      </c>
      <c r="AR6" s="3"/>
      <c r="AS6" s="3"/>
      <c r="AT6" s="3"/>
      <c r="AU6" s="4" t="e">
        <f>AVERAGE(AR6:AT6)</f>
        <v>#DIV/0!</v>
      </c>
      <c r="AV6" s="3"/>
      <c r="AW6" s="3"/>
      <c r="AX6" s="3"/>
      <c r="AY6" s="4" t="e">
        <f>AVERAGE(AV6:AX6)</f>
        <v>#DIV/0!</v>
      </c>
      <c r="AZ6" s="3"/>
      <c r="BA6" s="3"/>
      <c r="BB6" s="3"/>
      <c r="BC6" s="4" t="e">
        <f>AVERAGE(AZ6:BB6)</f>
        <v>#DIV/0!</v>
      </c>
      <c r="BD6" s="3"/>
      <c r="BE6" s="3"/>
      <c r="BF6" s="3"/>
      <c r="BG6" s="4" t="e">
        <f>AVERAGE(BD6:BF6)</f>
        <v>#DIV/0!</v>
      </c>
      <c r="BH6" s="3"/>
      <c r="BI6" s="3"/>
      <c r="BJ6" s="3"/>
      <c r="BK6" s="4" t="e">
        <f>AVERAGE(BH6:BJ6)</f>
        <v>#DIV/0!</v>
      </c>
      <c r="BL6" s="3"/>
      <c r="BM6" s="3"/>
      <c r="BN6" s="3"/>
      <c r="BO6" s="4" t="e">
        <f>AVERAGE(BL6:BN6)</f>
        <v>#DIV/0!</v>
      </c>
      <c r="BP6" s="3"/>
      <c r="BQ6" s="3"/>
      <c r="BR6" s="3"/>
      <c r="BS6" s="4" t="e">
        <f>AVERAGE(BP6:BR6)</f>
        <v>#DIV/0!</v>
      </c>
      <c r="BT6" s="3"/>
      <c r="BU6" s="3"/>
      <c r="BV6" s="3"/>
      <c r="BW6" s="4" t="e">
        <f>AVERAGE(BT6:BV6)</f>
        <v>#DIV/0!</v>
      </c>
    </row>
    <row r="7" spans="1:75" ht="45" customHeight="1" x14ac:dyDescent="0.25">
      <c r="A7" s="2">
        <v>5</v>
      </c>
      <c r="B7" s="11"/>
      <c r="C7" s="107">
        <v>30</v>
      </c>
      <c r="D7" s="105">
        <v>25</v>
      </c>
      <c r="E7" s="3">
        <v>25</v>
      </c>
      <c r="F7" s="3">
        <v>30</v>
      </c>
      <c r="G7" s="4">
        <f>AVERAGE(D7:F7)</f>
        <v>26.666666666666668</v>
      </c>
      <c r="H7" s="3">
        <v>25</v>
      </c>
      <c r="I7" s="3">
        <v>25</v>
      </c>
      <c r="J7" s="3">
        <v>25</v>
      </c>
      <c r="K7" s="4">
        <f>AVERAGE(H7:J7)</f>
        <v>25</v>
      </c>
      <c r="L7" s="3"/>
      <c r="M7" s="3"/>
      <c r="N7" s="3"/>
      <c r="O7" s="4" t="e">
        <f>AVERAGE(L7:N7)</f>
        <v>#DIV/0!</v>
      </c>
      <c r="P7" s="3"/>
      <c r="Q7" s="3"/>
      <c r="R7" s="3"/>
      <c r="S7" s="4" t="e">
        <f>AVERAGE(P7:R7)</f>
        <v>#DIV/0!</v>
      </c>
      <c r="T7" s="3"/>
      <c r="U7" s="3"/>
      <c r="V7" s="3"/>
      <c r="W7" s="4" t="e">
        <f>AVERAGE(T7:V7)</f>
        <v>#DIV/0!</v>
      </c>
      <c r="X7" s="3"/>
      <c r="Y7" s="3"/>
      <c r="Z7" s="3"/>
      <c r="AA7" s="4" t="e">
        <f>AVERAGE(X7:Z7)</f>
        <v>#DIV/0!</v>
      </c>
      <c r="AB7" s="3"/>
      <c r="AC7" s="3"/>
      <c r="AD7" s="3"/>
      <c r="AE7" s="4" t="e">
        <f>AVERAGE(AB7:AD7)</f>
        <v>#DIV/0!</v>
      </c>
      <c r="AF7" s="3"/>
      <c r="AG7" s="3"/>
      <c r="AH7" s="3"/>
      <c r="AI7" s="4" t="e">
        <f>AVERAGE(AF7:AH7)</f>
        <v>#DIV/0!</v>
      </c>
      <c r="AJ7" s="3"/>
      <c r="AK7" s="3"/>
      <c r="AL7" s="3"/>
      <c r="AM7" s="4" t="e">
        <f>AVERAGE(AJ7:AL7)</f>
        <v>#DIV/0!</v>
      </c>
      <c r="AN7" s="3"/>
      <c r="AO7" s="3"/>
      <c r="AP7" s="3"/>
      <c r="AQ7" s="4" t="e">
        <f>AVERAGE(AN7:AP7)</f>
        <v>#DIV/0!</v>
      </c>
      <c r="AR7" s="3"/>
      <c r="AS7" s="3"/>
      <c r="AT7" s="3"/>
      <c r="AU7" s="4" t="e">
        <f>AVERAGE(AR7:AT7)</f>
        <v>#DIV/0!</v>
      </c>
      <c r="AV7" s="3"/>
      <c r="AW7" s="3"/>
      <c r="AX7" s="3"/>
      <c r="AY7" s="4" t="e">
        <f>AVERAGE(AV7:AX7)</f>
        <v>#DIV/0!</v>
      </c>
      <c r="AZ7" s="3"/>
      <c r="BA7" s="3"/>
      <c r="BB7" s="3"/>
      <c r="BC7" s="4" t="e">
        <f>AVERAGE(AZ7:BB7)</f>
        <v>#DIV/0!</v>
      </c>
      <c r="BD7" s="3"/>
      <c r="BE7" s="3"/>
      <c r="BF7" s="3"/>
      <c r="BG7" s="4" t="e">
        <f>AVERAGE(BD7:BF7)</f>
        <v>#DIV/0!</v>
      </c>
      <c r="BH7" s="3"/>
      <c r="BI7" s="3"/>
      <c r="BJ7" s="3"/>
      <c r="BK7" s="4" t="e">
        <f>AVERAGE(BH7:BJ7)</f>
        <v>#DIV/0!</v>
      </c>
      <c r="BL7" s="3"/>
      <c r="BM7" s="3"/>
      <c r="BN7" s="3"/>
      <c r="BO7" s="4" t="e">
        <f>AVERAGE(BL7:BN7)</f>
        <v>#DIV/0!</v>
      </c>
      <c r="BP7" s="3"/>
      <c r="BQ7" s="3"/>
      <c r="BR7" s="3"/>
      <c r="BS7" s="4" t="e">
        <f>AVERAGE(BP7:BR7)</f>
        <v>#DIV/0!</v>
      </c>
      <c r="BT7" s="3"/>
      <c r="BU7" s="3"/>
      <c r="BV7" s="3"/>
      <c r="BW7" s="4" t="e">
        <f>AVERAGE(BT7:BV7)</f>
        <v>#DIV/0!</v>
      </c>
    </row>
    <row r="8" spans="1:75" ht="45" customHeight="1" x14ac:dyDescent="0.25">
      <c r="A8" s="2">
        <v>6</v>
      </c>
      <c r="B8" s="45" t="s">
        <v>97</v>
      </c>
      <c r="C8" s="107">
        <v>50</v>
      </c>
      <c r="D8" s="105">
        <v>45</v>
      </c>
      <c r="E8" s="3">
        <v>40</v>
      </c>
      <c r="F8" s="3">
        <v>50</v>
      </c>
      <c r="G8" s="4">
        <f>AVERAGE(D8:F8)</f>
        <v>45</v>
      </c>
      <c r="H8" s="3">
        <v>30</v>
      </c>
      <c r="I8" s="3">
        <v>30</v>
      </c>
      <c r="J8" s="3">
        <v>35</v>
      </c>
      <c r="K8" s="4">
        <f>AVERAGE(H8:J8)</f>
        <v>31.666666666666668</v>
      </c>
      <c r="L8" s="3"/>
      <c r="M8" s="3"/>
      <c r="N8" s="3"/>
      <c r="O8" s="4" t="e">
        <f>AVERAGE(L8:N8)</f>
        <v>#DIV/0!</v>
      </c>
      <c r="P8" s="3"/>
      <c r="Q8" s="3"/>
      <c r="R8" s="3"/>
      <c r="S8" s="4" t="e">
        <f>AVERAGE(P8:R8)</f>
        <v>#DIV/0!</v>
      </c>
      <c r="T8" s="3"/>
      <c r="U8" s="3"/>
      <c r="V8" s="3"/>
      <c r="W8" s="4" t="e">
        <f>AVERAGE(T8:V8)</f>
        <v>#DIV/0!</v>
      </c>
      <c r="X8" s="3"/>
      <c r="Y8" s="3"/>
      <c r="Z8" s="3"/>
      <c r="AA8" s="4" t="e">
        <f>AVERAGE(X8:Z8)</f>
        <v>#DIV/0!</v>
      </c>
      <c r="AB8" s="3"/>
      <c r="AC8" s="3"/>
      <c r="AD8" s="3"/>
      <c r="AE8" s="4" t="e">
        <f>AVERAGE(AB8:AD8)</f>
        <v>#DIV/0!</v>
      </c>
      <c r="AF8" s="3"/>
      <c r="AG8" s="3"/>
      <c r="AH8" s="3"/>
      <c r="AI8" s="4" t="e">
        <f>AVERAGE(AF8:AH8)</f>
        <v>#DIV/0!</v>
      </c>
      <c r="AJ8" s="3"/>
      <c r="AK8" s="3"/>
      <c r="AL8" s="3"/>
      <c r="AM8" s="4" t="e">
        <f>AVERAGE(AJ8:AL8)</f>
        <v>#DIV/0!</v>
      </c>
      <c r="AN8" s="3"/>
      <c r="AO8" s="3"/>
      <c r="AP8" s="3"/>
      <c r="AQ8" s="4" t="e">
        <f>AVERAGE(AN8:AP8)</f>
        <v>#DIV/0!</v>
      </c>
      <c r="AR8" s="3"/>
      <c r="AS8" s="3"/>
      <c r="AT8" s="3"/>
      <c r="AU8" s="4" t="e">
        <f>AVERAGE(AR8:AT8)</f>
        <v>#DIV/0!</v>
      </c>
      <c r="AV8" s="3"/>
      <c r="AW8" s="3"/>
      <c r="AX8" s="3"/>
      <c r="AY8" s="4" t="e">
        <f>AVERAGE(AV8:AX8)</f>
        <v>#DIV/0!</v>
      </c>
      <c r="AZ8" s="3"/>
      <c r="BA8" s="3"/>
      <c r="BB8" s="3"/>
      <c r="BC8" s="4" t="e">
        <f>AVERAGE(AZ8:BB8)</f>
        <v>#DIV/0!</v>
      </c>
      <c r="BD8" s="3"/>
      <c r="BE8" s="3"/>
      <c r="BF8" s="3"/>
      <c r="BG8" s="4" t="e">
        <f>AVERAGE(BD8:BF8)</f>
        <v>#DIV/0!</v>
      </c>
      <c r="BH8" s="3"/>
      <c r="BI8" s="3"/>
      <c r="BJ8" s="3"/>
      <c r="BK8" s="4" t="e">
        <f>AVERAGE(BH8:BJ8)</f>
        <v>#DIV/0!</v>
      </c>
      <c r="BL8" s="3"/>
      <c r="BM8" s="3"/>
      <c r="BN8" s="3"/>
      <c r="BO8" s="4" t="e">
        <f>AVERAGE(BL8:BN8)</f>
        <v>#DIV/0!</v>
      </c>
      <c r="BP8" s="3"/>
      <c r="BQ8" s="3"/>
      <c r="BR8" s="3"/>
      <c r="BS8" s="4" t="e">
        <f>AVERAGE(BP8:BR8)</f>
        <v>#DIV/0!</v>
      </c>
      <c r="BT8" s="3"/>
      <c r="BU8" s="3"/>
      <c r="BV8" s="3"/>
      <c r="BW8" s="4" t="e">
        <f>AVERAGE(BT8:BV8)</f>
        <v>#DIV/0!</v>
      </c>
    </row>
    <row r="9" spans="1:75" ht="15.75" thickBot="1" x14ac:dyDescent="0.3">
      <c r="A9" s="48" t="s">
        <v>7</v>
      </c>
      <c r="B9" s="49" t="s">
        <v>37</v>
      </c>
      <c r="C9" s="108">
        <f t="shared" ref="C9:BN9" si="18">SUM(C3:C8)</f>
        <v>200</v>
      </c>
      <c r="D9" s="106">
        <f t="shared" si="18"/>
        <v>173</v>
      </c>
      <c r="E9" s="48">
        <f t="shared" si="18"/>
        <v>170</v>
      </c>
      <c r="F9" s="48">
        <f t="shared" si="18"/>
        <v>190</v>
      </c>
      <c r="G9" s="48">
        <f t="shared" si="18"/>
        <v>177.66666666666666</v>
      </c>
      <c r="H9" s="48">
        <f t="shared" si="18"/>
        <v>150</v>
      </c>
      <c r="I9" s="48">
        <f t="shared" si="18"/>
        <v>160</v>
      </c>
      <c r="J9" s="48">
        <f t="shared" si="18"/>
        <v>163</v>
      </c>
      <c r="K9" s="48">
        <f t="shared" si="18"/>
        <v>157.66666666666666</v>
      </c>
      <c r="L9" s="48">
        <f t="shared" si="18"/>
        <v>0</v>
      </c>
      <c r="M9" s="48">
        <f t="shared" si="18"/>
        <v>0</v>
      </c>
      <c r="N9" s="48">
        <f t="shared" si="18"/>
        <v>0</v>
      </c>
      <c r="O9" s="48" t="e">
        <f t="shared" si="18"/>
        <v>#DIV/0!</v>
      </c>
      <c r="P9" s="48">
        <f t="shared" si="18"/>
        <v>0</v>
      </c>
      <c r="Q9" s="48">
        <f t="shared" si="18"/>
        <v>0</v>
      </c>
      <c r="R9" s="48">
        <f t="shared" si="18"/>
        <v>0</v>
      </c>
      <c r="S9" s="48" t="e">
        <f t="shared" si="18"/>
        <v>#DIV/0!</v>
      </c>
      <c r="T9" s="48">
        <f t="shared" si="18"/>
        <v>0</v>
      </c>
      <c r="U9" s="48">
        <f t="shared" si="18"/>
        <v>0</v>
      </c>
      <c r="V9" s="48">
        <f t="shared" si="18"/>
        <v>0</v>
      </c>
      <c r="W9" s="48" t="e">
        <f t="shared" si="18"/>
        <v>#DIV/0!</v>
      </c>
      <c r="X9" s="48">
        <f t="shared" si="18"/>
        <v>0</v>
      </c>
      <c r="Y9" s="48">
        <f t="shared" si="18"/>
        <v>0</v>
      </c>
      <c r="Z9" s="48">
        <f t="shared" si="18"/>
        <v>0</v>
      </c>
      <c r="AA9" s="48" t="e">
        <f t="shared" si="18"/>
        <v>#DIV/0!</v>
      </c>
      <c r="AB9" s="48">
        <f t="shared" si="18"/>
        <v>0</v>
      </c>
      <c r="AC9" s="48">
        <f t="shared" si="18"/>
        <v>0</v>
      </c>
      <c r="AD9" s="48">
        <f t="shared" si="18"/>
        <v>0</v>
      </c>
      <c r="AE9" s="48" t="e">
        <f t="shared" si="18"/>
        <v>#DIV/0!</v>
      </c>
      <c r="AF9" s="48">
        <f t="shared" si="18"/>
        <v>0</v>
      </c>
      <c r="AG9" s="48">
        <f t="shared" si="18"/>
        <v>0</v>
      </c>
      <c r="AH9" s="48">
        <f t="shared" si="18"/>
        <v>0</v>
      </c>
      <c r="AI9" s="48" t="e">
        <f t="shared" si="18"/>
        <v>#DIV/0!</v>
      </c>
      <c r="AJ9" s="48">
        <f t="shared" si="18"/>
        <v>0</v>
      </c>
      <c r="AK9" s="48">
        <f t="shared" si="18"/>
        <v>0</v>
      </c>
      <c r="AL9" s="48">
        <f t="shared" si="18"/>
        <v>0</v>
      </c>
      <c r="AM9" s="48" t="e">
        <f t="shared" si="18"/>
        <v>#DIV/0!</v>
      </c>
      <c r="AN9" s="48">
        <f t="shared" si="18"/>
        <v>0</v>
      </c>
      <c r="AO9" s="48">
        <f t="shared" si="18"/>
        <v>0</v>
      </c>
      <c r="AP9" s="48">
        <f t="shared" si="18"/>
        <v>0</v>
      </c>
      <c r="AQ9" s="48" t="e">
        <f t="shared" si="18"/>
        <v>#DIV/0!</v>
      </c>
      <c r="AR9" s="48">
        <f t="shared" si="18"/>
        <v>0</v>
      </c>
      <c r="AS9" s="48">
        <f t="shared" si="18"/>
        <v>0</v>
      </c>
      <c r="AT9" s="48">
        <f t="shared" si="18"/>
        <v>0</v>
      </c>
      <c r="AU9" s="48" t="e">
        <f t="shared" si="18"/>
        <v>#DIV/0!</v>
      </c>
      <c r="AV9" s="48">
        <f t="shared" si="18"/>
        <v>0</v>
      </c>
      <c r="AW9" s="48">
        <f t="shared" si="18"/>
        <v>0</v>
      </c>
      <c r="AX9" s="48">
        <f t="shared" si="18"/>
        <v>0</v>
      </c>
      <c r="AY9" s="48" t="e">
        <f t="shared" si="18"/>
        <v>#DIV/0!</v>
      </c>
      <c r="AZ9" s="48">
        <f t="shared" si="18"/>
        <v>0</v>
      </c>
      <c r="BA9" s="48">
        <f t="shared" si="18"/>
        <v>0</v>
      </c>
      <c r="BB9" s="48">
        <f t="shared" si="18"/>
        <v>0</v>
      </c>
      <c r="BC9" s="48" t="e">
        <f t="shared" si="18"/>
        <v>#DIV/0!</v>
      </c>
      <c r="BD9" s="48">
        <f t="shared" si="18"/>
        <v>0</v>
      </c>
      <c r="BE9" s="48">
        <f t="shared" si="18"/>
        <v>0</v>
      </c>
      <c r="BF9" s="48">
        <f t="shared" si="18"/>
        <v>0</v>
      </c>
      <c r="BG9" s="48" t="e">
        <f t="shared" si="18"/>
        <v>#DIV/0!</v>
      </c>
      <c r="BH9" s="48">
        <f t="shared" si="18"/>
        <v>0</v>
      </c>
      <c r="BI9" s="48">
        <f t="shared" si="18"/>
        <v>0</v>
      </c>
      <c r="BJ9" s="48">
        <f t="shared" si="18"/>
        <v>0</v>
      </c>
      <c r="BK9" s="48" t="e">
        <f t="shared" si="18"/>
        <v>#DIV/0!</v>
      </c>
      <c r="BL9" s="48">
        <f t="shared" si="18"/>
        <v>0</v>
      </c>
      <c r="BM9" s="48">
        <f t="shared" si="18"/>
        <v>0</v>
      </c>
      <c r="BN9" s="48">
        <f t="shared" si="18"/>
        <v>0</v>
      </c>
      <c r="BO9" s="48" t="e">
        <f t="shared" ref="BO9:BW9" si="19">SUM(BO3:BO8)</f>
        <v>#DIV/0!</v>
      </c>
      <c r="BP9" s="48">
        <f t="shared" si="19"/>
        <v>0</v>
      </c>
      <c r="BQ9" s="48">
        <f t="shared" si="19"/>
        <v>0</v>
      </c>
      <c r="BR9" s="48">
        <f t="shared" si="19"/>
        <v>0</v>
      </c>
      <c r="BS9" s="48" t="e">
        <f t="shared" si="19"/>
        <v>#DIV/0!</v>
      </c>
      <c r="BT9" s="48">
        <f t="shared" si="19"/>
        <v>0</v>
      </c>
      <c r="BU9" s="48">
        <f t="shared" si="19"/>
        <v>0</v>
      </c>
      <c r="BV9" s="48">
        <f t="shared" si="19"/>
        <v>0</v>
      </c>
      <c r="BW9" s="48" t="e">
        <f t="shared" si="19"/>
        <v>#DIV/0!</v>
      </c>
    </row>
    <row r="10" spans="1:75" ht="16.5" thickTop="1" thickBot="1" x14ac:dyDescent="0.3">
      <c r="A10" s="113" t="s">
        <v>7</v>
      </c>
      <c r="B10" s="114" t="s">
        <v>96</v>
      </c>
      <c r="C10" s="115">
        <f>(200/C9)*C9</f>
        <v>200</v>
      </c>
      <c r="D10" s="116"/>
      <c r="E10" s="117"/>
      <c r="F10" s="117"/>
      <c r="G10" s="113">
        <f>(C10/C9)*G9</f>
        <v>177.66666666666666</v>
      </c>
      <c r="H10" s="117"/>
      <c r="I10" s="117"/>
      <c r="J10" s="117"/>
      <c r="K10" s="113">
        <f>(C10/C9)*K9</f>
        <v>157.66666666666666</v>
      </c>
      <c r="L10" s="117"/>
      <c r="M10" s="117"/>
      <c r="N10" s="117"/>
      <c r="O10" s="117" t="e">
        <f>(C10/C9)*O9</f>
        <v>#DIV/0!</v>
      </c>
      <c r="P10" s="117"/>
      <c r="Q10" s="117"/>
      <c r="R10" s="117"/>
      <c r="S10" s="117" t="e">
        <f>(C10/C9)*S9</f>
        <v>#DIV/0!</v>
      </c>
      <c r="T10" s="117"/>
      <c r="U10" s="117"/>
      <c r="V10" s="117"/>
      <c r="W10" s="117" t="e">
        <f>(C10/C9)*W9</f>
        <v>#DIV/0!</v>
      </c>
      <c r="X10" s="117"/>
      <c r="Y10" s="117"/>
      <c r="Z10" s="117"/>
      <c r="AA10" s="117" t="e">
        <f>(C10/C9)*AA9</f>
        <v>#DIV/0!</v>
      </c>
      <c r="AB10" s="117"/>
      <c r="AC10" s="117"/>
      <c r="AD10" s="117"/>
      <c r="AE10" s="117" t="e">
        <f>(C10/C9)*AE9</f>
        <v>#DIV/0!</v>
      </c>
      <c r="AF10" s="117"/>
      <c r="AG10" s="117"/>
      <c r="AH10" s="117"/>
      <c r="AI10" s="113" t="e">
        <f>(C10/C9)*AI9</f>
        <v>#DIV/0!</v>
      </c>
      <c r="AJ10" s="117"/>
      <c r="AK10" s="117"/>
      <c r="AL10" s="117"/>
      <c r="AM10" s="117" t="e">
        <f>(C10/C9)*AM9</f>
        <v>#DIV/0!</v>
      </c>
      <c r="AN10" s="117"/>
      <c r="AO10" s="117"/>
      <c r="AP10" s="117"/>
      <c r="AQ10" s="117" t="e">
        <f>(C10/C9)*AQ9</f>
        <v>#DIV/0!</v>
      </c>
      <c r="AR10" s="117"/>
      <c r="AS10" s="117"/>
      <c r="AT10" s="117"/>
      <c r="AU10" s="117" t="e">
        <f>(C10/C9)*AU9</f>
        <v>#DIV/0!</v>
      </c>
      <c r="AV10" s="117"/>
      <c r="AW10" s="117"/>
      <c r="AX10" s="117"/>
      <c r="AY10" s="117" t="e">
        <f>(C10/C9)*AY9</f>
        <v>#DIV/0!</v>
      </c>
      <c r="AZ10" s="117"/>
      <c r="BA10" s="117"/>
      <c r="BB10" s="117"/>
      <c r="BC10" s="117" t="e">
        <f>(C10/C9)*BC9</f>
        <v>#DIV/0!</v>
      </c>
      <c r="BD10" s="117"/>
      <c r="BE10" s="117"/>
      <c r="BF10" s="117"/>
      <c r="BG10" s="117" t="e">
        <f>(C10/C9)*BG9</f>
        <v>#DIV/0!</v>
      </c>
      <c r="BH10" s="117"/>
      <c r="BI10" s="117"/>
      <c r="BJ10" s="117"/>
      <c r="BK10" s="117" t="e">
        <f>(C10/C9)*BK9</f>
        <v>#DIV/0!</v>
      </c>
      <c r="BL10" s="117"/>
      <c r="BM10" s="117"/>
      <c r="BN10" s="117"/>
      <c r="BO10" s="117" t="e">
        <f>(C10/C9)*BO9</f>
        <v>#DIV/0!</v>
      </c>
      <c r="BP10" s="117"/>
      <c r="BQ10" s="117"/>
      <c r="BR10" s="117"/>
      <c r="BS10" s="117" t="e">
        <f>(C10/C9)*BS9</f>
        <v>#DIV/0!</v>
      </c>
      <c r="BT10" s="117"/>
      <c r="BU10" s="117"/>
      <c r="BV10" s="117"/>
      <c r="BW10" s="117" t="e">
        <f>(C10/C9)*BW9</f>
        <v>#DIV/0!</v>
      </c>
    </row>
    <row r="11" spans="1:75" ht="15.75" thickTop="1" x14ac:dyDescent="0.25">
      <c r="C11" s="92"/>
    </row>
    <row r="13" spans="1:75" x14ac:dyDescent="0.25">
      <c r="G13" s="5"/>
    </row>
    <row r="14" spans="1:75" x14ac:dyDescent="0.25">
      <c r="G14" s="5"/>
    </row>
    <row r="17" spans="4:4" x14ac:dyDescent="0.25">
      <c r="D17" s="47"/>
    </row>
  </sheetData>
  <mergeCells count="21">
    <mergeCell ref="BL1:BO1"/>
    <mergeCell ref="BP1:BS1"/>
    <mergeCell ref="BT1:BW1"/>
    <mergeCell ref="AN1:AQ1"/>
    <mergeCell ref="AR1:AU1"/>
    <mergeCell ref="AV1:AY1"/>
    <mergeCell ref="AZ1:BC1"/>
    <mergeCell ref="BD1:BG1"/>
    <mergeCell ref="BH1:BK1"/>
    <mergeCell ref="AJ1:AM1"/>
    <mergeCell ref="A1:A2"/>
    <mergeCell ref="B1:B2"/>
    <mergeCell ref="C1:C2"/>
    <mergeCell ref="D1:G1"/>
    <mergeCell ref="H1:K1"/>
    <mergeCell ref="L1:O1"/>
    <mergeCell ref="P1:S1"/>
    <mergeCell ref="T1:W1"/>
    <mergeCell ref="X1:AA1"/>
    <mergeCell ref="AB1:AE1"/>
    <mergeCell ref="AF1:AI1"/>
  </mergeCells>
  <dataValidations count="1">
    <dataValidation allowBlank="1" sqref="B3:B8" xr:uid="{4EE40A6C-97D8-43CB-8EBC-9A945EB2F65A}"/>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89999084444715716"/>
  </sheetPr>
  <dimension ref="A1:S23"/>
  <sheetViews>
    <sheetView workbookViewId="0">
      <pane xSplit="2" ySplit="3" topLeftCell="C4" activePane="bottomRight" state="frozen"/>
      <selection pane="topRight" activeCell="C1" sqref="C1"/>
      <selection pane="bottomLeft" activeCell="A4" sqref="A4"/>
      <selection pane="bottomRight" activeCell="U8" sqref="U8"/>
    </sheetView>
  </sheetViews>
  <sheetFormatPr defaultColWidth="8.85546875" defaultRowHeight="15" x14ac:dyDescent="0.25"/>
  <cols>
    <col min="1" max="1" width="29.5703125" style="38" customWidth="1"/>
    <col min="2" max="2" width="0.5703125" style="38" customWidth="1"/>
    <col min="3" max="3" width="13" style="39" customWidth="1"/>
    <col min="4" max="5" width="10.85546875" style="39" customWidth="1"/>
    <col min="6" max="6" width="0.5703125" style="38" customWidth="1"/>
    <col min="7" max="7" width="8.85546875" style="38" customWidth="1"/>
    <col min="8" max="8" width="9.28515625" style="38" customWidth="1"/>
    <col min="9" max="9" width="8.5703125" style="38" customWidth="1"/>
    <col min="10" max="10" width="9.140625" style="38" customWidth="1"/>
    <col min="11" max="11" width="0.5703125" style="38" customWidth="1"/>
    <col min="12" max="12" width="10.85546875" style="38" customWidth="1"/>
    <col min="13" max="13" width="0.5703125" style="38" customWidth="1"/>
    <col min="14" max="14" width="2.28515625" style="38" customWidth="1"/>
    <col min="15" max="15" width="0.5703125" style="40" customWidth="1"/>
    <col min="16" max="16" width="10.85546875" style="41" customWidth="1"/>
    <col min="17" max="17" width="11.28515625" style="38" customWidth="1"/>
    <col min="18" max="18" width="13.42578125" style="38" customWidth="1"/>
    <col min="19" max="19" width="0.5703125" style="40" customWidth="1"/>
    <col min="20" max="16384" width="8.85546875" style="38"/>
  </cols>
  <sheetData>
    <row r="1" spans="1:19" s="24" customFormat="1" ht="52.35" customHeight="1" x14ac:dyDescent="0.25">
      <c r="A1" s="119" t="s">
        <v>92</v>
      </c>
      <c r="B1" s="18"/>
      <c r="C1" s="19" t="s">
        <v>40</v>
      </c>
      <c r="D1" s="20" t="s">
        <v>41</v>
      </c>
      <c r="E1" s="20" t="s">
        <v>25</v>
      </c>
      <c r="F1" s="21"/>
      <c r="G1" s="20" t="s">
        <v>26</v>
      </c>
      <c r="H1" s="20" t="s">
        <v>27</v>
      </c>
      <c r="I1" s="20" t="s">
        <v>28</v>
      </c>
      <c r="J1" s="20" t="s">
        <v>29</v>
      </c>
      <c r="K1" s="22"/>
      <c r="L1" s="20" t="s">
        <v>30</v>
      </c>
      <c r="M1" s="18"/>
      <c r="N1" s="23"/>
      <c r="O1" s="18"/>
      <c r="P1" s="60" t="s">
        <v>31</v>
      </c>
      <c r="Q1" s="210" t="s">
        <v>127</v>
      </c>
      <c r="R1" s="19" t="s">
        <v>79</v>
      </c>
      <c r="S1" s="18"/>
    </row>
    <row r="2" spans="1:19" s="34" customFormat="1" ht="3" customHeight="1" x14ac:dyDescent="0.25">
      <c r="A2" s="28"/>
      <c r="B2" s="35"/>
      <c r="C2" s="36"/>
      <c r="D2" s="36"/>
      <c r="E2" s="36"/>
      <c r="F2" s="35"/>
      <c r="G2" s="35"/>
      <c r="H2" s="35"/>
      <c r="I2" s="35"/>
      <c r="J2" s="35"/>
      <c r="K2" s="35"/>
      <c r="L2" s="35"/>
      <c r="M2" s="35"/>
      <c r="O2" s="18"/>
      <c r="P2" s="37"/>
      <c r="Q2" s="211"/>
      <c r="R2" s="26"/>
      <c r="S2" s="18"/>
    </row>
    <row r="3" spans="1:19" s="24" customFormat="1" x14ac:dyDescent="0.25">
      <c r="A3" s="207"/>
      <c r="B3" s="208"/>
      <c r="C3" s="208"/>
      <c r="D3" s="208"/>
      <c r="E3" s="208"/>
      <c r="F3" s="208"/>
      <c r="G3" s="208"/>
      <c r="H3" s="208"/>
      <c r="I3" s="208"/>
      <c r="J3" s="208"/>
      <c r="K3" s="208"/>
      <c r="L3" s="209"/>
      <c r="M3" s="25"/>
      <c r="O3" s="18"/>
      <c r="P3" s="118"/>
      <c r="Q3" s="211"/>
      <c r="R3" s="118"/>
      <c r="S3" s="18"/>
    </row>
    <row r="4" spans="1:19" s="33" customFormat="1" ht="19.899999999999999" customHeight="1" x14ac:dyDescent="0.25">
      <c r="A4" s="27" t="s">
        <v>80</v>
      </c>
      <c r="B4" s="28"/>
      <c r="C4" s="29">
        <f>NonCostEval!H10</f>
        <v>485</v>
      </c>
      <c r="D4" s="29">
        <f>'CostSheet(mult cost factors)'!D7</f>
        <v>400</v>
      </c>
      <c r="E4" s="29">
        <f>SUM(C4:D4)</f>
        <v>885</v>
      </c>
      <c r="F4" s="30"/>
      <c r="G4" s="50"/>
      <c r="H4" s="50"/>
      <c r="I4" s="50"/>
      <c r="J4" s="51">
        <f t="shared" ref="J4:J17" si="0">SUM(G4:I4)</f>
        <v>0</v>
      </c>
      <c r="K4" s="28"/>
      <c r="L4" s="29">
        <f t="shared" ref="L4:L17" si="1">SUM(J4,E4)</f>
        <v>885</v>
      </c>
      <c r="M4" s="30"/>
      <c r="N4" s="31"/>
      <c r="O4" s="18"/>
      <c r="P4" s="32">
        <f>L4/1150</f>
        <v>0.76956521739130435</v>
      </c>
      <c r="Q4" s="211"/>
      <c r="R4" s="31"/>
      <c r="S4" s="18"/>
    </row>
    <row r="5" spans="1:19" s="33" customFormat="1" ht="19.899999999999999" customHeight="1" x14ac:dyDescent="0.25">
      <c r="A5" s="27" t="s">
        <v>81</v>
      </c>
      <c r="B5" s="28"/>
      <c r="C5" s="29">
        <f>NonCostEval!L10</f>
        <v>463</v>
      </c>
      <c r="D5" s="29">
        <f>'CostSheet(mult cost factors)'!G7</f>
        <v>253.96825396825395</v>
      </c>
      <c r="E5" s="29">
        <f t="shared" ref="E5:E17" si="2">SUM(C5:D5)</f>
        <v>716.96825396825398</v>
      </c>
      <c r="F5" s="30"/>
      <c r="G5" s="50"/>
      <c r="H5" s="50"/>
      <c r="I5" s="50"/>
      <c r="J5" s="51">
        <f t="shared" si="0"/>
        <v>0</v>
      </c>
      <c r="K5" s="28"/>
      <c r="L5" s="29">
        <f t="shared" si="1"/>
        <v>716.96825396825398</v>
      </c>
      <c r="M5" s="30"/>
      <c r="N5" s="31"/>
      <c r="O5" s="18"/>
      <c r="P5" s="32">
        <f t="shared" ref="P5:P17" si="3">L5/1150</f>
        <v>0.62345065562456869</v>
      </c>
      <c r="Q5" s="211"/>
      <c r="R5" s="31"/>
      <c r="S5" s="18"/>
    </row>
    <row r="6" spans="1:19" s="33" customFormat="1" ht="19.899999999999999" customHeight="1" x14ac:dyDescent="0.25">
      <c r="A6" s="27" t="s">
        <v>10</v>
      </c>
      <c r="B6" s="28"/>
      <c r="C6" s="29" t="e">
        <f>NonCostEval!P10</f>
        <v>#DIV/0!</v>
      </c>
      <c r="D6" s="29" t="e">
        <f>'CostSheet(mult cost factors)'!J7</f>
        <v>#DIV/0!</v>
      </c>
      <c r="E6" s="29" t="e">
        <f t="shared" si="2"/>
        <v>#DIV/0!</v>
      </c>
      <c r="F6" s="30"/>
      <c r="G6" s="50"/>
      <c r="H6" s="50"/>
      <c r="I6" s="50"/>
      <c r="J6" s="51">
        <f t="shared" si="0"/>
        <v>0</v>
      </c>
      <c r="K6" s="28"/>
      <c r="L6" s="29" t="e">
        <f t="shared" si="1"/>
        <v>#DIV/0!</v>
      </c>
      <c r="M6" s="30"/>
      <c r="N6" s="31"/>
      <c r="O6" s="18"/>
      <c r="P6" s="32" t="e">
        <f t="shared" si="3"/>
        <v>#DIV/0!</v>
      </c>
      <c r="Q6" s="211"/>
      <c r="R6" s="31"/>
      <c r="S6" s="18"/>
    </row>
    <row r="7" spans="1:19" s="33" customFormat="1" ht="19.899999999999999" customHeight="1" x14ac:dyDescent="0.25">
      <c r="A7" s="27" t="s">
        <v>11</v>
      </c>
      <c r="B7" s="28"/>
      <c r="C7" s="29" t="e">
        <f>NonCostEval!T10</f>
        <v>#DIV/0!</v>
      </c>
      <c r="D7" s="29" t="e">
        <f>'CostSheet(mult cost factors)'!M7</f>
        <v>#DIV/0!</v>
      </c>
      <c r="E7" s="29" t="e">
        <f t="shared" si="2"/>
        <v>#DIV/0!</v>
      </c>
      <c r="F7" s="30"/>
      <c r="G7" s="50"/>
      <c r="H7" s="50"/>
      <c r="I7" s="50"/>
      <c r="J7" s="51">
        <f t="shared" si="0"/>
        <v>0</v>
      </c>
      <c r="K7" s="28"/>
      <c r="L7" s="29" t="e">
        <f t="shared" si="1"/>
        <v>#DIV/0!</v>
      </c>
      <c r="M7" s="30"/>
      <c r="N7" s="31"/>
      <c r="O7" s="18"/>
      <c r="P7" s="32" t="e">
        <f t="shared" si="3"/>
        <v>#DIV/0!</v>
      </c>
      <c r="Q7" s="211"/>
      <c r="R7" s="31"/>
      <c r="S7" s="18"/>
    </row>
    <row r="8" spans="1:19" s="33" customFormat="1" ht="19.899999999999999" customHeight="1" x14ac:dyDescent="0.25">
      <c r="A8" s="27" t="s">
        <v>12</v>
      </c>
      <c r="B8" s="28"/>
      <c r="C8" s="29" t="e">
        <f>NonCostEval!X10</f>
        <v>#DIV/0!</v>
      </c>
      <c r="D8" s="29" t="e">
        <f>'CostSheet(mult cost factors)'!P7</f>
        <v>#DIV/0!</v>
      </c>
      <c r="E8" s="29" t="e">
        <f t="shared" si="2"/>
        <v>#DIV/0!</v>
      </c>
      <c r="F8" s="30"/>
      <c r="G8" s="50"/>
      <c r="H8" s="50"/>
      <c r="I8" s="50"/>
      <c r="J8" s="51">
        <f t="shared" si="0"/>
        <v>0</v>
      </c>
      <c r="K8" s="28"/>
      <c r="L8" s="29" t="e">
        <f t="shared" si="1"/>
        <v>#DIV/0!</v>
      </c>
      <c r="M8" s="30"/>
      <c r="N8" s="31"/>
      <c r="O8" s="18"/>
      <c r="P8" s="32" t="e">
        <f t="shared" si="3"/>
        <v>#DIV/0!</v>
      </c>
      <c r="Q8" s="211"/>
      <c r="R8" s="31"/>
      <c r="S8" s="18"/>
    </row>
    <row r="9" spans="1:19" s="33" customFormat="1" ht="19.899999999999999" customHeight="1" x14ac:dyDescent="0.25">
      <c r="A9" s="27" t="s">
        <v>13</v>
      </c>
      <c r="B9" s="28"/>
      <c r="C9" s="29" t="e">
        <f>NonCostEval!AB10</f>
        <v>#DIV/0!</v>
      </c>
      <c r="D9" s="29" t="e">
        <f>'CostSheet(mult cost factors)'!S7</f>
        <v>#DIV/0!</v>
      </c>
      <c r="E9" s="29" t="e">
        <f t="shared" si="2"/>
        <v>#DIV/0!</v>
      </c>
      <c r="F9" s="30"/>
      <c r="G9" s="50"/>
      <c r="H9" s="50"/>
      <c r="I9" s="50"/>
      <c r="J9" s="51">
        <f t="shared" si="0"/>
        <v>0</v>
      </c>
      <c r="K9" s="28"/>
      <c r="L9" s="29" t="e">
        <f t="shared" si="1"/>
        <v>#DIV/0!</v>
      </c>
      <c r="M9" s="30"/>
      <c r="N9" s="31"/>
      <c r="O9" s="18"/>
      <c r="P9" s="32" t="e">
        <f t="shared" si="3"/>
        <v>#DIV/0!</v>
      </c>
      <c r="Q9" s="211"/>
      <c r="R9" s="31"/>
      <c r="S9" s="18"/>
    </row>
    <row r="10" spans="1:19" s="33" customFormat="1" ht="19.899999999999999" customHeight="1" x14ac:dyDescent="0.25">
      <c r="A10" s="27" t="s">
        <v>14</v>
      </c>
      <c r="B10" s="28"/>
      <c r="C10" s="29" t="e">
        <f>NonCostEval!AF10</f>
        <v>#DIV/0!</v>
      </c>
      <c r="D10" s="29" t="e">
        <f>'CostSheet(mult cost factors)'!V7</f>
        <v>#DIV/0!</v>
      </c>
      <c r="E10" s="29" t="e">
        <f t="shared" si="2"/>
        <v>#DIV/0!</v>
      </c>
      <c r="F10" s="30"/>
      <c r="G10" s="50"/>
      <c r="H10" s="50"/>
      <c r="I10" s="50"/>
      <c r="J10" s="51">
        <f t="shared" si="0"/>
        <v>0</v>
      </c>
      <c r="K10" s="28"/>
      <c r="L10" s="29" t="e">
        <f t="shared" si="1"/>
        <v>#DIV/0!</v>
      </c>
      <c r="M10" s="30"/>
      <c r="N10" s="31"/>
      <c r="O10" s="18"/>
      <c r="P10" s="32" t="e">
        <f t="shared" si="3"/>
        <v>#DIV/0!</v>
      </c>
      <c r="Q10" s="211"/>
      <c r="R10" s="31"/>
      <c r="S10" s="18"/>
    </row>
    <row r="11" spans="1:19" s="33" customFormat="1" ht="19.899999999999999" customHeight="1" x14ac:dyDescent="0.25">
      <c r="A11" s="27" t="s">
        <v>2</v>
      </c>
      <c r="B11" s="28"/>
      <c r="C11" s="29" t="e">
        <f>NonCostEval!AJ10</f>
        <v>#DIV/0!</v>
      </c>
      <c r="D11" s="29" t="e">
        <f>'CostSheet(mult cost factors)'!Y7</f>
        <v>#DIV/0!</v>
      </c>
      <c r="E11" s="29" t="e">
        <f t="shared" si="2"/>
        <v>#DIV/0!</v>
      </c>
      <c r="F11" s="30"/>
      <c r="G11" s="50"/>
      <c r="H11" s="50"/>
      <c r="I11" s="50"/>
      <c r="J11" s="51">
        <f t="shared" si="0"/>
        <v>0</v>
      </c>
      <c r="K11" s="28"/>
      <c r="L11" s="29" t="e">
        <f t="shared" si="1"/>
        <v>#DIV/0!</v>
      </c>
      <c r="M11" s="30"/>
      <c r="N11" s="31"/>
      <c r="O11" s="18"/>
      <c r="P11" s="32" t="e">
        <f t="shared" si="3"/>
        <v>#DIV/0!</v>
      </c>
      <c r="Q11" s="211"/>
      <c r="R11" s="31"/>
      <c r="S11" s="18"/>
    </row>
    <row r="12" spans="1:19" s="33" customFormat="1" ht="19.899999999999999" customHeight="1" x14ac:dyDescent="0.25">
      <c r="A12" s="27" t="s">
        <v>15</v>
      </c>
      <c r="B12" s="28"/>
      <c r="C12" s="29" t="e">
        <f>NonCostEval!AN10</f>
        <v>#DIV/0!</v>
      </c>
      <c r="D12" s="29" t="e">
        <f>'CostSheet(mult cost factors)'!AB7</f>
        <v>#DIV/0!</v>
      </c>
      <c r="E12" s="29" t="e">
        <f t="shared" si="2"/>
        <v>#DIV/0!</v>
      </c>
      <c r="F12" s="30"/>
      <c r="G12" s="50"/>
      <c r="H12" s="50"/>
      <c r="I12" s="50"/>
      <c r="J12" s="51">
        <f t="shared" si="0"/>
        <v>0</v>
      </c>
      <c r="K12" s="28"/>
      <c r="L12" s="29" t="e">
        <f t="shared" si="1"/>
        <v>#DIV/0!</v>
      </c>
      <c r="M12" s="30"/>
      <c r="N12" s="31"/>
      <c r="O12" s="18"/>
      <c r="P12" s="32" t="e">
        <f t="shared" si="3"/>
        <v>#DIV/0!</v>
      </c>
      <c r="Q12" s="211"/>
      <c r="R12" s="31"/>
      <c r="S12" s="18"/>
    </row>
    <row r="13" spans="1:19" s="33" customFormat="1" ht="19.899999999999999" customHeight="1" x14ac:dyDescent="0.25">
      <c r="A13" s="27" t="s">
        <v>16</v>
      </c>
      <c r="B13" s="28"/>
      <c r="C13" s="29" t="e">
        <f>NonCostEval!AR10</f>
        <v>#DIV/0!</v>
      </c>
      <c r="D13" s="29" t="e">
        <f>'CostSheet(mult cost factors)'!AE7</f>
        <v>#DIV/0!</v>
      </c>
      <c r="E13" s="29" t="e">
        <f t="shared" si="2"/>
        <v>#DIV/0!</v>
      </c>
      <c r="F13" s="30"/>
      <c r="G13" s="50"/>
      <c r="H13" s="50"/>
      <c r="I13" s="50"/>
      <c r="J13" s="51">
        <f t="shared" si="0"/>
        <v>0</v>
      </c>
      <c r="K13" s="28"/>
      <c r="L13" s="29" t="e">
        <f t="shared" si="1"/>
        <v>#DIV/0!</v>
      </c>
      <c r="M13" s="30"/>
      <c r="N13" s="31"/>
      <c r="O13" s="18"/>
      <c r="P13" s="32" t="e">
        <f t="shared" si="3"/>
        <v>#DIV/0!</v>
      </c>
      <c r="Q13" s="211"/>
      <c r="R13" s="31"/>
      <c r="S13" s="18"/>
    </row>
    <row r="14" spans="1:19" s="33" customFormat="1" ht="19.899999999999999" customHeight="1" x14ac:dyDescent="0.25">
      <c r="A14" s="27" t="s">
        <v>17</v>
      </c>
      <c r="B14" s="28"/>
      <c r="C14" s="29" t="e">
        <f>NonCostEval!AV10</f>
        <v>#DIV/0!</v>
      </c>
      <c r="D14" s="29" t="e">
        <f>'CostSheet(mult cost factors)'!AH7</f>
        <v>#DIV/0!</v>
      </c>
      <c r="E14" s="29" t="e">
        <f t="shared" si="2"/>
        <v>#DIV/0!</v>
      </c>
      <c r="F14" s="30"/>
      <c r="G14" s="50"/>
      <c r="H14" s="50"/>
      <c r="I14" s="50"/>
      <c r="J14" s="51">
        <f t="shared" si="0"/>
        <v>0</v>
      </c>
      <c r="K14" s="28"/>
      <c r="L14" s="29" t="e">
        <f t="shared" si="1"/>
        <v>#DIV/0!</v>
      </c>
      <c r="M14" s="30"/>
      <c r="N14" s="31"/>
      <c r="O14" s="18"/>
      <c r="P14" s="32" t="e">
        <f t="shared" si="3"/>
        <v>#DIV/0!</v>
      </c>
      <c r="Q14" s="211"/>
      <c r="R14" s="31"/>
      <c r="S14" s="18"/>
    </row>
    <row r="15" spans="1:19" s="33" customFormat="1" ht="19.899999999999999" customHeight="1" x14ac:dyDescent="0.25">
      <c r="A15" s="27" t="s">
        <v>18</v>
      </c>
      <c r="B15" s="28"/>
      <c r="C15" s="29" t="e">
        <f>NonCostEval!AZ10</f>
        <v>#DIV/0!</v>
      </c>
      <c r="D15" s="29" t="e">
        <f>'CostSheet(mult cost factors)'!AK7</f>
        <v>#DIV/0!</v>
      </c>
      <c r="E15" s="29" t="e">
        <f t="shared" si="2"/>
        <v>#DIV/0!</v>
      </c>
      <c r="F15" s="30"/>
      <c r="G15" s="50"/>
      <c r="H15" s="50"/>
      <c r="I15" s="50"/>
      <c r="J15" s="51">
        <f t="shared" si="0"/>
        <v>0</v>
      </c>
      <c r="K15" s="28"/>
      <c r="L15" s="29" t="e">
        <f t="shared" si="1"/>
        <v>#DIV/0!</v>
      </c>
      <c r="M15" s="30"/>
      <c r="N15" s="31"/>
      <c r="O15" s="18"/>
      <c r="P15" s="32" t="e">
        <f t="shared" si="3"/>
        <v>#DIV/0!</v>
      </c>
      <c r="Q15" s="211"/>
      <c r="R15" s="31"/>
      <c r="S15" s="18"/>
    </row>
    <row r="16" spans="1:19" s="33" customFormat="1" ht="19.899999999999999" customHeight="1" x14ac:dyDescent="0.25">
      <c r="A16" s="27" t="s">
        <v>19</v>
      </c>
      <c r="B16" s="28"/>
      <c r="C16" s="29" t="e">
        <f>NonCostEval!BD10</f>
        <v>#DIV/0!</v>
      </c>
      <c r="D16" s="29" t="e">
        <f>'CostSheet(mult cost factors)'!AN7</f>
        <v>#DIV/0!</v>
      </c>
      <c r="E16" s="29" t="e">
        <f t="shared" si="2"/>
        <v>#DIV/0!</v>
      </c>
      <c r="F16" s="30"/>
      <c r="G16" s="50"/>
      <c r="H16" s="50"/>
      <c r="I16" s="50"/>
      <c r="J16" s="51">
        <f t="shared" si="0"/>
        <v>0</v>
      </c>
      <c r="K16" s="28"/>
      <c r="L16" s="29" t="e">
        <f t="shared" si="1"/>
        <v>#DIV/0!</v>
      </c>
      <c r="M16" s="30"/>
      <c r="N16" s="31"/>
      <c r="O16" s="18"/>
      <c r="P16" s="32" t="e">
        <f t="shared" si="3"/>
        <v>#DIV/0!</v>
      </c>
      <c r="Q16" s="211"/>
      <c r="R16" s="31"/>
      <c r="S16" s="18"/>
    </row>
    <row r="17" spans="1:19" s="33" customFormat="1" ht="19.899999999999999" customHeight="1" x14ac:dyDescent="0.25">
      <c r="A17" s="27" t="s">
        <v>20</v>
      </c>
      <c r="B17" s="28"/>
      <c r="C17" s="29" t="e">
        <f>NonCostEval!BH10</f>
        <v>#DIV/0!</v>
      </c>
      <c r="D17" s="29" t="e">
        <f>'CostSheet(mult cost factors)'!AQ7</f>
        <v>#DIV/0!</v>
      </c>
      <c r="E17" s="29" t="e">
        <f t="shared" si="2"/>
        <v>#DIV/0!</v>
      </c>
      <c r="F17" s="30"/>
      <c r="G17" s="50"/>
      <c r="H17" s="50"/>
      <c r="I17" s="50"/>
      <c r="J17" s="51">
        <f t="shared" si="0"/>
        <v>0</v>
      </c>
      <c r="K17" s="28"/>
      <c r="L17" s="29" t="e">
        <f t="shared" si="1"/>
        <v>#DIV/0!</v>
      </c>
      <c r="M17" s="30"/>
      <c r="N17" s="31"/>
      <c r="O17" s="18"/>
      <c r="P17" s="32" t="e">
        <f t="shared" si="3"/>
        <v>#DIV/0!</v>
      </c>
      <c r="Q17" s="211"/>
      <c r="R17" s="31"/>
      <c r="S17" s="18"/>
    </row>
    <row r="18" spans="1:19" s="33" customFormat="1" ht="19.899999999999999" customHeight="1" x14ac:dyDescent="0.25">
      <c r="A18" s="27" t="s">
        <v>32</v>
      </c>
      <c r="B18" s="28"/>
      <c r="C18" s="29" t="e">
        <f>NonCostEval!BL10</f>
        <v>#DIV/0!</v>
      </c>
      <c r="D18" s="29" t="e">
        <f>'CostSheet(mult cost factors)'!AT7</f>
        <v>#DIV/0!</v>
      </c>
      <c r="E18" s="29" t="e">
        <f t="shared" ref="E18:E21" si="4">SUM(C18:D18)</f>
        <v>#DIV/0!</v>
      </c>
      <c r="F18" s="30"/>
      <c r="G18" s="50"/>
      <c r="H18" s="50"/>
      <c r="I18" s="50"/>
      <c r="J18" s="51">
        <f t="shared" ref="J18:J21" si="5">SUM(G18:I18)</f>
        <v>0</v>
      </c>
      <c r="K18" s="28"/>
      <c r="L18" s="29" t="e">
        <f t="shared" ref="L18:L21" si="6">SUM(J18,E18)</f>
        <v>#DIV/0!</v>
      </c>
      <c r="M18" s="30"/>
      <c r="N18" s="31"/>
      <c r="O18" s="18"/>
      <c r="P18" s="32" t="e">
        <f t="shared" ref="P18:P21" si="7">L18/1150</f>
        <v>#DIV/0!</v>
      </c>
      <c r="Q18" s="211"/>
      <c r="R18" s="31"/>
      <c r="S18" s="18"/>
    </row>
    <row r="19" spans="1:19" s="33" customFormat="1" ht="19.899999999999999" customHeight="1" x14ac:dyDescent="0.25">
      <c r="A19" s="27" t="s">
        <v>42</v>
      </c>
      <c r="B19" s="28"/>
      <c r="C19" s="29" t="e">
        <f>NonCostEval!BP10</f>
        <v>#DIV/0!</v>
      </c>
      <c r="D19" s="29" t="e">
        <f>'CostSheet(mult cost factors)'!AW7</f>
        <v>#DIV/0!</v>
      </c>
      <c r="E19" s="29" t="e">
        <f t="shared" si="4"/>
        <v>#DIV/0!</v>
      </c>
      <c r="F19" s="30"/>
      <c r="G19" s="50"/>
      <c r="H19" s="50"/>
      <c r="I19" s="50"/>
      <c r="J19" s="51">
        <f t="shared" si="5"/>
        <v>0</v>
      </c>
      <c r="K19" s="28"/>
      <c r="L19" s="29" t="e">
        <f t="shared" si="6"/>
        <v>#DIV/0!</v>
      </c>
      <c r="M19" s="30"/>
      <c r="N19" s="31"/>
      <c r="O19" s="18"/>
      <c r="P19" s="32" t="e">
        <f t="shared" si="7"/>
        <v>#DIV/0!</v>
      </c>
      <c r="Q19" s="211"/>
      <c r="R19" s="31"/>
      <c r="S19" s="18"/>
    </row>
    <row r="20" spans="1:19" s="33" customFormat="1" ht="19.899999999999999" customHeight="1" x14ac:dyDescent="0.25">
      <c r="A20" s="27" t="s">
        <v>34</v>
      </c>
      <c r="B20" s="28"/>
      <c r="C20" s="29" t="e">
        <f>NonCostEval!BT10</f>
        <v>#DIV/0!</v>
      </c>
      <c r="D20" s="29" t="e">
        <f>'CostSheet(mult cost factors)'!AZ7</f>
        <v>#DIV/0!</v>
      </c>
      <c r="E20" s="29" t="e">
        <f t="shared" si="4"/>
        <v>#DIV/0!</v>
      </c>
      <c r="F20" s="30"/>
      <c r="G20" s="50"/>
      <c r="H20" s="50"/>
      <c r="I20" s="50"/>
      <c r="J20" s="51">
        <f t="shared" si="5"/>
        <v>0</v>
      </c>
      <c r="K20" s="28"/>
      <c r="L20" s="29" t="e">
        <f t="shared" si="6"/>
        <v>#DIV/0!</v>
      </c>
      <c r="M20" s="30"/>
      <c r="N20" s="31"/>
      <c r="O20" s="18"/>
      <c r="P20" s="32" t="e">
        <f t="shared" si="7"/>
        <v>#DIV/0!</v>
      </c>
      <c r="Q20" s="211"/>
      <c r="R20" s="31"/>
      <c r="S20" s="18"/>
    </row>
    <row r="21" spans="1:19" s="33" customFormat="1" ht="19.899999999999999" customHeight="1" x14ac:dyDescent="0.25">
      <c r="A21" s="27" t="s">
        <v>35</v>
      </c>
      <c r="B21" s="28"/>
      <c r="C21" s="29" t="e">
        <f>NonCostEval!BX10</f>
        <v>#DIV/0!</v>
      </c>
      <c r="D21" s="29" t="e">
        <f>'CostSheet(mult cost factors)'!BC7</f>
        <v>#DIV/0!</v>
      </c>
      <c r="E21" s="29" t="e">
        <f t="shared" si="4"/>
        <v>#DIV/0!</v>
      </c>
      <c r="F21" s="30"/>
      <c r="G21" s="50"/>
      <c r="H21" s="50"/>
      <c r="I21" s="50"/>
      <c r="J21" s="51">
        <f t="shared" si="5"/>
        <v>0</v>
      </c>
      <c r="K21" s="28"/>
      <c r="L21" s="29" t="e">
        <f t="shared" si="6"/>
        <v>#DIV/0!</v>
      </c>
      <c r="M21" s="30"/>
      <c r="N21" s="31"/>
      <c r="O21" s="18"/>
      <c r="P21" s="32" t="e">
        <f t="shared" si="7"/>
        <v>#DIV/0!</v>
      </c>
      <c r="Q21" s="211"/>
      <c r="R21" s="31"/>
      <c r="S21" s="18"/>
    </row>
    <row r="22" spans="1:19" s="34" customFormat="1" ht="3" customHeight="1" x14ac:dyDescent="0.25">
      <c r="A22" s="28"/>
      <c r="B22" s="35"/>
      <c r="C22" s="36"/>
      <c r="D22" s="36"/>
      <c r="E22" s="36"/>
      <c r="F22" s="35"/>
      <c r="G22" s="35"/>
      <c r="H22" s="35"/>
      <c r="I22" s="35"/>
      <c r="J22" s="35"/>
      <c r="K22" s="35"/>
      <c r="L22" s="35"/>
      <c r="M22" s="35"/>
      <c r="O22" s="18"/>
      <c r="P22" s="37"/>
      <c r="Q22" s="211"/>
      <c r="R22" s="26"/>
      <c r="S22" s="18"/>
    </row>
    <row r="23" spans="1:19" s="34" customFormat="1" ht="3" customHeight="1" x14ac:dyDescent="0.25">
      <c r="A23" s="28"/>
      <c r="B23" s="35"/>
      <c r="C23" s="36"/>
      <c r="D23" s="36"/>
      <c r="E23" s="36"/>
      <c r="F23" s="35"/>
      <c r="G23" s="35"/>
      <c r="H23" s="35"/>
      <c r="I23" s="35"/>
      <c r="J23" s="35"/>
      <c r="K23" s="35"/>
      <c r="L23" s="35"/>
      <c r="M23" s="35"/>
      <c r="O23" s="18"/>
      <c r="P23" s="37"/>
      <c r="Q23" s="35"/>
      <c r="R23" s="37"/>
      <c r="S23" s="18"/>
    </row>
  </sheetData>
  <mergeCells count="2">
    <mergeCell ref="A3:L3"/>
    <mergeCell ref="Q1:Q2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18"/>
  <sheetViews>
    <sheetView workbookViewId="0">
      <selection activeCell="J1" sqref="J1"/>
    </sheetView>
  </sheetViews>
  <sheetFormatPr defaultColWidth="8.85546875" defaultRowHeight="15" x14ac:dyDescent="0.25"/>
  <cols>
    <col min="1" max="1" width="12.42578125" style="8" customWidth="1"/>
    <col min="2" max="2" width="50" style="1" customWidth="1"/>
    <col min="3" max="3" width="48.7109375" style="1" customWidth="1"/>
    <col min="4" max="4" width="7.85546875" style="1" customWidth="1"/>
    <col min="5" max="5" width="8.7109375" style="92" customWidth="1"/>
    <col min="6" max="6" width="38.85546875" style="64" customWidth="1"/>
    <col min="7" max="7" width="1.28515625" style="1" customWidth="1"/>
    <col min="8" max="16384" width="8.85546875" style="1"/>
  </cols>
  <sheetData>
    <row r="1" spans="1:7" ht="25.9" customHeight="1" thickBot="1" x14ac:dyDescent="0.3">
      <c r="A1" s="61" t="s">
        <v>43</v>
      </c>
      <c r="B1" s="62"/>
      <c r="C1" s="63"/>
      <c r="D1" s="63"/>
      <c r="E1" s="61" t="s">
        <v>44</v>
      </c>
      <c r="F1" s="62"/>
      <c r="G1" s="92"/>
    </row>
    <row r="2" spans="1:7" ht="10.15" customHeight="1" thickTop="1" thickBot="1" x14ac:dyDescent="0.3">
      <c r="A2" s="214"/>
      <c r="B2" s="214"/>
      <c r="C2" s="214"/>
      <c r="D2" s="214"/>
      <c r="E2" s="214"/>
      <c r="F2" s="214"/>
      <c r="G2" s="214"/>
    </row>
    <row r="3" spans="1:7" ht="24" customHeight="1" thickTop="1" x14ac:dyDescent="0.25">
      <c r="A3" s="217" t="s">
        <v>47</v>
      </c>
      <c r="B3" s="219" t="s">
        <v>48</v>
      </c>
      <c r="C3" s="221" t="s">
        <v>64</v>
      </c>
      <c r="D3" s="215" t="s">
        <v>63</v>
      </c>
      <c r="E3" s="212" t="s">
        <v>45</v>
      </c>
      <c r="F3" s="213"/>
      <c r="G3" s="65"/>
    </row>
    <row r="4" spans="1:7" s="6" customFormat="1" ht="16.5" thickBot="1" x14ac:dyDescent="0.3">
      <c r="A4" s="218"/>
      <c r="B4" s="220"/>
      <c r="C4" s="222"/>
      <c r="D4" s="216"/>
      <c r="E4" s="120" t="s">
        <v>49</v>
      </c>
      <c r="F4" s="121" t="s">
        <v>50</v>
      </c>
      <c r="G4" s="69"/>
    </row>
    <row r="5" spans="1:7" ht="75" customHeight="1" thickTop="1" x14ac:dyDescent="0.25">
      <c r="A5" s="87">
        <v>1.1000000000000001</v>
      </c>
      <c r="B5" s="88" t="s">
        <v>91</v>
      </c>
      <c r="C5" s="88" t="s">
        <v>90</v>
      </c>
      <c r="D5" s="89">
        <v>40</v>
      </c>
      <c r="E5" s="90"/>
      <c r="F5" s="91"/>
      <c r="G5" s="75"/>
    </row>
    <row r="6" spans="1:7" ht="75" customHeight="1" x14ac:dyDescent="0.25">
      <c r="A6" s="72">
        <v>1.2</v>
      </c>
      <c r="B6" s="83"/>
      <c r="C6" s="83"/>
      <c r="D6" s="86">
        <v>40</v>
      </c>
      <c r="E6" s="73"/>
      <c r="F6" s="74"/>
      <c r="G6" s="75"/>
    </row>
    <row r="7" spans="1:7" ht="75" customHeight="1" x14ac:dyDescent="0.25">
      <c r="A7" s="72">
        <v>2.1</v>
      </c>
      <c r="B7" s="82"/>
      <c r="C7" s="82"/>
      <c r="D7" s="86">
        <v>40</v>
      </c>
      <c r="E7" s="73"/>
      <c r="F7" s="74"/>
      <c r="G7" s="75"/>
    </row>
    <row r="8" spans="1:7" ht="75" customHeight="1" x14ac:dyDescent="0.25">
      <c r="A8" s="72">
        <v>2.2000000000000002</v>
      </c>
      <c r="B8" s="83"/>
      <c r="C8" s="83"/>
      <c r="D8" s="86">
        <v>20</v>
      </c>
      <c r="E8" s="73"/>
      <c r="F8" s="74"/>
      <c r="G8" s="75"/>
    </row>
    <row r="9" spans="1:7" ht="75" customHeight="1" x14ac:dyDescent="0.25">
      <c r="A9" s="72">
        <v>2.4</v>
      </c>
      <c r="B9" s="83"/>
      <c r="C9" s="83"/>
      <c r="D9" s="85">
        <v>20</v>
      </c>
      <c r="E9" s="73"/>
      <c r="F9" s="74"/>
      <c r="G9" s="75"/>
    </row>
    <row r="10" spans="1:7" ht="75" customHeight="1" thickBot="1" x14ac:dyDescent="0.3">
      <c r="A10" s="72">
        <v>3.2</v>
      </c>
      <c r="B10" s="84"/>
      <c r="C10" s="84"/>
      <c r="D10" s="86">
        <v>40</v>
      </c>
      <c r="E10" s="73"/>
      <c r="F10" s="74"/>
      <c r="G10" s="81"/>
    </row>
    <row r="11" spans="1:7" ht="16.5" thickTop="1" thickBot="1" x14ac:dyDescent="0.3"/>
    <row r="12" spans="1:7" ht="16.5" thickBot="1" x14ac:dyDescent="0.3">
      <c r="C12" s="66" t="s">
        <v>46</v>
      </c>
      <c r="D12" s="67"/>
      <c r="E12" s="67"/>
      <c r="F12" s="68"/>
    </row>
    <row r="13" spans="1:7" ht="30.75" thickBot="1" x14ac:dyDescent="0.3">
      <c r="C13" s="70" t="s">
        <v>51</v>
      </c>
      <c r="D13" s="93" t="s">
        <v>65</v>
      </c>
      <c r="E13" s="93" t="s">
        <v>66</v>
      </c>
      <c r="F13" s="71" t="s">
        <v>52</v>
      </c>
    </row>
    <row r="14" spans="1:7" ht="126.6" customHeight="1" x14ac:dyDescent="0.25">
      <c r="C14" s="76" t="s">
        <v>53</v>
      </c>
      <c r="D14" s="77">
        <v>40</v>
      </c>
      <c r="E14" s="77">
        <v>20</v>
      </c>
      <c r="F14" s="123" t="s">
        <v>54</v>
      </c>
    </row>
    <row r="15" spans="1:7" ht="47.45" customHeight="1" x14ac:dyDescent="0.25">
      <c r="C15" s="78" t="s">
        <v>55</v>
      </c>
      <c r="D15" s="77">
        <f>D14*0.75</f>
        <v>30</v>
      </c>
      <c r="E15" s="77">
        <f>E14*0.75</f>
        <v>15</v>
      </c>
      <c r="F15" s="124" t="s">
        <v>56</v>
      </c>
    </row>
    <row r="16" spans="1:7" ht="58.9" customHeight="1" x14ac:dyDescent="0.25">
      <c r="C16" s="78" t="s">
        <v>57</v>
      </c>
      <c r="D16" s="77">
        <f>D14*0.5</f>
        <v>20</v>
      </c>
      <c r="E16" s="77">
        <f>E14*0.5</f>
        <v>10</v>
      </c>
      <c r="F16" s="124" t="s">
        <v>58</v>
      </c>
    </row>
    <row r="17" spans="3:6" ht="70.150000000000006" customHeight="1" x14ac:dyDescent="0.25">
      <c r="C17" s="78" t="s">
        <v>59</v>
      </c>
      <c r="D17" s="77">
        <f>D14*0.25</f>
        <v>10</v>
      </c>
      <c r="E17" s="77">
        <f>E14*0.25</f>
        <v>5</v>
      </c>
      <c r="F17" s="124" t="s">
        <v>60</v>
      </c>
    </row>
    <row r="18" spans="3:6" ht="75" customHeight="1" thickBot="1" x14ac:dyDescent="0.3">
      <c r="C18" s="79" t="s">
        <v>61</v>
      </c>
      <c r="D18" s="80">
        <v>0</v>
      </c>
      <c r="E18" s="80">
        <v>0</v>
      </c>
      <c r="F18" s="125" t="s">
        <v>62</v>
      </c>
    </row>
  </sheetData>
  <mergeCells count="6">
    <mergeCell ref="E3:F3"/>
    <mergeCell ref="A2:G2"/>
    <mergeCell ref="D3:D4"/>
    <mergeCell ref="A3:A4"/>
    <mergeCell ref="B3:B4"/>
    <mergeCell ref="C3:C4"/>
  </mergeCells>
  <dataValidations count="1">
    <dataValidation allowBlank="1" sqref="B5:D10" xr:uid="{00000000-0002-0000-0900-000000000000}"/>
  </dataValidations>
  <pageMargins left="0.7" right="0.7" top="0.75" bottom="0.75" header="0.3" footer="0.3"/>
  <pageSetup scale="7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v E 3 8 V N h e i d O i A A A A 9 g A A A B I A H A B D b 2 5 m a W c v U G F j a 2 F n Z S 5 4 b W w g o h g A K K A U A A A A A A A A A A A A A A A A A A A A A A A A A A A A h Y + x D o I w F E V / h X S n L X U x 5 F E H V 0 l M i M a 1 K R U a 4 W F o s f y b g 5 / k L 4 h R 1 M 3 x n n u G e + / X G 6 z G t o k u p n e 2 w 4 w k l J P I o O 5 K i 1 V G B n + M l 2 Q l Y a v 0 S V U m m m R 0 6 e j K j N T e n 1 P G Q g g 0 L G j X V 0 x w n r B D v i l 0 b V p F P r L 9 L 8 c W n V e o D Z G w f 4 2 R g i Z c U M G n T c B m C L n F r y C m 7 t n + Q F g P j R 9 6 I w 3 G u w L Y H I G 9 P 8 g H U E s D B B Q A A g A I A L x N / F 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8 T f x U K I p H u A 4 A A A A R A A A A E w A c A E Z v c m 1 1 b G F z L 1 N l Y 3 R p b 2 4 x L m 0 g o h g A K K A U A A A A A A A A A A A A A A A A A A A A A A A A A A A A K 0 5 N L s n M z 1 M I h t C G 1 g B Q S w E C L Q A U A A I A C A C 8 T f x U 2 F 6 J 0 6 I A A A D 2 A A A A E g A A A A A A A A A A A A A A A A A A A A A A Q 2 9 u Z m l n L 1 B h Y 2 t h Z 2 U u e G 1 s U E s B A i 0 A F A A C A A g A v E 3 8 V A / K 6 a u k A A A A 6 Q A A A B M A A A A A A A A A A A A A A A A A 7 g A A A F t D b 2 5 0 Z W 5 0 X 1 R 5 c G V z X S 5 4 b W x Q S w E C L Q A U A A I A C A C 8 T f x U 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u C u H V W 0 2 + k u m G l T q S 6 l D d A A A A A A C A A A A A A A D Z g A A w A A A A B A A A A D R 8 1 W Z t y 3 7 H u R r f R U s V R B o A A A A A A S A A A C g A A A A E A A A A F p X 0 M h R p S x Q z E s Y 0 K M 7 c u F Q A A A A 2 3 M T K 8 B f p z m X 1 C R s q 1 r E 4 o U x s g y l m 4 N p 7 L Z w n V A a E E J E 8 N R U n x Z / t 7 z r F M J Y y w H 0 w m X W e s 4 9 C x B f F i 1 s 6 t i c l f v n 3 Q y X z w 1 6 r D m W 3 9 c k 4 3 Y U A A A A f 8 E 6 n W o t G Q p A 9 o i O C Q X L p 5 / 9 B R M = < / D a t a M a s h u p > 
</file>

<file path=customXml/itemProps1.xml><?xml version="1.0" encoding="utf-8"?>
<ds:datastoreItem xmlns:ds="http://schemas.openxmlformats.org/officeDocument/2006/customXml" ds:itemID="{E00C81E2-FAAC-41F7-9A56-9FF4D3FABDD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RespCheck</vt:lpstr>
      <vt:lpstr>Responsibility</vt:lpstr>
      <vt:lpstr>NonCostEval</vt:lpstr>
      <vt:lpstr>CostSheet(mult cost factors)</vt:lpstr>
      <vt:lpstr>CostSheet(hrly rate only)</vt:lpstr>
      <vt:lpstr>OralDemoScores</vt:lpstr>
      <vt:lpstr>FinalBidTab</vt:lpstr>
      <vt:lpstr>EvaluatorScoreSheet</vt:lpstr>
      <vt:lpstr>Responsibility!Print_Area</vt:lpstr>
    </vt:vector>
  </TitlesOfParts>
  <Company>Washington Technology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Zielinski, Cindy (DES)</dc:creator>
  <dc:description>updated version</dc:description>
  <cp:lastModifiedBy>Pretty, Jon (DES)</cp:lastModifiedBy>
  <cp:lastPrinted>2022-07-28T19:05:00Z</cp:lastPrinted>
  <dcterms:created xsi:type="dcterms:W3CDTF">2021-02-11T20:32:32Z</dcterms:created>
  <dcterms:modified xsi:type="dcterms:W3CDTF">2022-09-09T00:13:13Z</dcterms:modified>
</cp:coreProperties>
</file>