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sktop\JOC CPRAB\2018\"/>
    </mc:Choice>
  </mc:AlternateContent>
  <workbookProtection workbookAlgorithmName="SHA-512" workbookHashValue="8cnYH83T9Qr/eHphDgL5yTsABz4wJ02Ql3pq1HpQsROQ+yb7QIyA9EmCk++o0lRLY4j175jPxTtTVNU7djKAcw==" workbookSaltValue="qiS/hK3So9nHiPQ4CIg+/A==" workbookSpinCount="100000" lockStructure="1"/>
  <bookViews>
    <workbookView xWindow="0" yWindow="0" windowWidth="28800" windowHeight="11700"/>
  </bookViews>
  <sheets>
    <sheet name="Agency Info &amp; Questions" sheetId="1" r:id="rId1"/>
    <sheet name="WO List" sheetId="2" r:id="rId2"/>
    <sheet name="WO Details" sheetId="13" r:id="rId3"/>
    <sheet name="Summary" sheetId="3" r:id="rId4"/>
    <sheet name="Drop Downs" sheetId="7" r:id="rId5"/>
  </sheets>
  <definedNames>
    <definedName name="_xlnm.Print_Area" localSheetId="3">Summary!$A:$E</definedName>
    <definedName name="_xlnm.Print_Area" localSheetId="2">'WO Details'!$A$1:$M$33</definedName>
    <definedName name="_xlnm.Print_Area" localSheetId="1">'WO List'!$A$1:$AA$27</definedName>
  </definedNames>
  <calcPr calcId="162913"/>
</workbook>
</file>

<file path=xl/calcChain.xml><?xml version="1.0" encoding="utf-8"?>
<calcChain xmlns="http://schemas.openxmlformats.org/spreadsheetml/2006/main">
  <c r="J3" i="2" l="1"/>
  <c r="K3" i="2"/>
  <c r="J4" i="2"/>
  <c r="K4" i="2"/>
  <c r="J5" i="2"/>
  <c r="K5" i="2"/>
  <c r="J6" i="2"/>
  <c r="K6" i="2"/>
  <c r="J7" i="2"/>
  <c r="K7" i="2"/>
  <c r="J8" i="2"/>
  <c r="K8" i="2"/>
  <c r="J9" i="2"/>
  <c r="K9" i="2"/>
  <c r="J10" i="2"/>
  <c r="K10" i="2"/>
  <c r="J11" i="2"/>
  <c r="K11" i="2"/>
  <c r="J12" i="2"/>
  <c r="K12" i="2"/>
  <c r="L3" i="2"/>
  <c r="M3" i="2"/>
  <c r="N4" i="2"/>
  <c r="O4" i="2"/>
  <c r="D3" i="3" l="1"/>
  <c r="D2" i="3"/>
  <c r="B3" i="3"/>
  <c r="B2" i="3"/>
  <c r="Q5" i="2" l="1"/>
  <c r="Q6" i="2"/>
  <c r="Q7" i="2"/>
  <c r="Q8" i="2"/>
  <c r="Q9" i="2"/>
  <c r="Q10" i="2"/>
  <c r="Q11" i="2"/>
  <c r="Q12" i="2"/>
  <c r="Q13" i="2"/>
  <c r="Q14" i="2"/>
  <c r="Q15" i="2"/>
  <c r="Q16" i="2"/>
  <c r="Q17" i="2"/>
  <c r="Q18" i="2"/>
  <c r="Q3" i="2"/>
  <c r="Q4" i="2"/>
  <c r="P6" i="2"/>
  <c r="P7" i="2"/>
  <c r="P8" i="2"/>
  <c r="P9" i="2"/>
  <c r="P10" i="2"/>
  <c r="P11" i="2"/>
  <c r="P12" i="2"/>
  <c r="P13" i="2"/>
  <c r="P14" i="2"/>
  <c r="P15" i="2"/>
  <c r="P16" i="2"/>
  <c r="P17" i="2"/>
  <c r="P18" i="2"/>
  <c r="P19" i="2"/>
  <c r="P20" i="2"/>
  <c r="P21" i="2"/>
  <c r="P22" i="2"/>
  <c r="P23" i="2"/>
  <c r="P24" i="2"/>
  <c r="P25" i="2"/>
  <c r="P26" i="2"/>
  <c r="P2" i="2"/>
  <c r="P3" i="2"/>
  <c r="P4" i="2"/>
  <c r="AA3" i="2"/>
  <c r="AA4" i="2"/>
  <c r="AA5" i="2"/>
  <c r="AA6" i="2"/>
  <c r="AA7" i="2"/>
  <c r="AA8" i="2"/>
  <c r="AA9" i="2"/>
  <c r="AA10" i="2"/>
  <c r="AA11" i="2"/>
  <c r="AA12" i="2"/>
  <c r="AA13" i="2"/>
  <c r="AA14" i="2"/>
  <c r="AA15" i="2"/>
  <c r="AA16" i="2"/>
  <c r="AA17" i="2"/>
  <c r="AA18" i="2"/>
  <c r="AA19" i="2"/>
  <c r="AA20" i="2"/>
  <c r="AA21" i="2"/>
  <c r="AA22" i="2"/>
  <c r="AA23" i="2"/>
  <c r="AA24" i="2"/>
  <c r="AA25" i="2"/>
  <c r="AA26" i="2"/>
  <c r="AA2" i="2"/>
  <c r="Z3" i="2"/>
  <c r="Z4" i="2"/>
  <c r="Z5" i="2"/>
  <c r="Z6" i="2"/>
  <c r="Z7" i="2"/>
  <c r="Z8" i="2"/>
  <c r="Z9" i="2"/>
  <c r="Z10" i="2"/>
  <c r="Z11" i="2"/>
  <c r="Z12" i="2"/>
  <c r="Z13" i="2"/>
  <c r="Z14" i="2"/>
  <c r="Z15" i="2"/>
  <c r="Z16" i="2"/>
  <c r="Z17" i="2"/>
  <c r="Z18" i="2"/>
  <c r="Z19" i="2"/>
  <c r="Z20" i="2"/>
  <c r="Z21" i="2"/>
  <c r="Z22" i="2"/>
  <c r="Z23" i="2"/>
  <c r="Z24" i="2"/>
  <c r="Z25" i="2"/>
  <c r="Z26" i="2"/>
  <c r="Z2" i="2"/>
  <c r="C25" i="3"/>
  <c r="C24" i="3"/>
  <c r="C23" i="3"/>
  <c r="C22" i="3"/>
  <c r="C20" i="3"/>
  <c r="C17" i="3"/>
  <c r="C18" i="3"/>
  <c r="Y3" i="2"/>
  <c r="Y4" i="2"/>
  <c r="Y5" i="2"/>
  <c r="Y6" i="2"/>
  <c r="Y7" i="2"/>
  <c r="Y8" i="2"/>
  <c r="Y9" i="2"/>
  <c r="Y10" i="2"/>
  <c r="Y11" i="2"/>
  <c r="Y12" i="2"/>
  <c r="Y13" i="2"/>
  <c r="Y14" i="2"/>
  <c r="Y15" i="2"/>
  <c r="Y16" i="2"/>
  <c r="Y17" i="2"/>
  <c r="Y18" i="2"/>
  <c r="Y19" i="2"/>
  <c r="Y20" i="2"/>
  <c r="Y21" i="2"/>
  <c r="Y22" i="2"/>
  <c r="Y23" i="2"/>
  <c r="Y24" i="2"/>
  <c r="Y25" i="2"/>
  <c r="Y26" i="2"/>
  <c r="Y2" i="2"/>
  <c r="X3" i="2"/>
  <c r="X4" i="2"/>
  <c r="X5" i="2"/>
  <c r="X6" i="2"/>
  <c r="X7" i="2"/>
  <c r="X8" i="2"/>
  <c r="X9" i="2"/>
  <c r="X10" i="2"/>
  <c r="X11" i="2"/>
  <c r="X12" i="2"/>
  <c r="X13" i="2"/>
  <c r="X14" i="2"/>
  <c r="X15" i="2"/>
  <c r="X16" i="2"/>
  <c r="X17" i="2"/>
  <c r="X18" i="2"/>
  <c r="X19" i="2"/>
  <c r="X20" i="2"/>
  <c r="X21" i="2"/>
  <c r="X22" i="2"/>
  <c r="X23" i="2"/>
  <c r="X24" i="2"/>
  <c r="X25" i="2"/>
  <c r="X26" i="2"/>
  <c r="X2" i="2"/>
  <c r="W3" i="2"/>
  <c r="W4" i="2"/>
  <c r="W5" i="2"/>
  <c r="W6" i="2"/>
  <c r="W7" i="2"/>
  <c r="W8" i="2"/>
  <c r="W9" i="2"/>
  <c r="W10" i="2"/>
  <c r="W11" i="2"/>
  <c r="W12" i="2"/>
  <c r="W13" i="2"/>
  <c r="W14" i="2"/>
  <c r="W15" i="2"/>
  <c r="W16" i="2"/>
  <c r="W17" i="2"/>
  <c r="W18" i="2"/>
  <c r="W19" i="2"/>
  <c r="W20" i="2"/>
  <c r="W21" i="2"/>
  <c r="W22" i="2"/>
  <c r="W23" i="2"/>
  <c r="W24" i="2"/>
  <c r="W25" i="2"/>
  <c r="W26" i="2"/>
  <c r="W2" i="2"/>
  <c r="V3" i="2"/>
  <c r="V4" i="2"/>
  <c r="V5" i="2"/>
  <c r="V6" i="2"/>
  <c r="V7" i="2"/>
  <c r="V8" i="2"/>
  <c r="V9" i="2"/>
  <c r="V10" i="2"/>
  <c r="V11" i="2"/>
  <c r="V12" i="2"/>
  <c r="V13" i="2"/>
  <c r="V14" i="2"/>
  <c r="V15" i="2"/>
  <c r="V16" i="2"/>
  <c r="V17" i="2"/>
  <c r="V18" i="2"/>
  <c r="V19" i="2"/>
  <c r="V20" i="2"/>
  <c r="V21" i="2"/>
  <c r="V22" i="2"/>
  <c r="V23" i="2"/>
  <c r="V24" i="2"/>
  <c r="V25" i="2"/>
  <c r="V26" i="2"/>
  <c r="V2" i="2"/>
  <c r="U3" i="2"/>
  <c r="U4" i="2"/>
  <c r="U5" i="2"/>
  <c r="U6" i="2"/>
  <c r="U7" i="2"/>
  <c r="U8" i="2"/>
  <c r="U9" i="2"/>
  <c r="U10" i="2"/>
  <c r="U11" i="2"/>
  <c r="U12" i="2"/>
  <c r="U13" i="2"/>
  <c r="U14" i="2"/>
  <c r="U15" i="2"/>
  <c r="U16" i="2"/>
  <c r="U17" i="2"/>
  <c r="U18" i="2"/>
  <c r="U19" i="2"/>
  <c r="U20" i="2"/>
  <c r="U21" i="2"/>
  <c r="U22" i="2"/>
  <c r="U23" i="2"/>
  <c r="U24" i="2"/>
  <c r="U25" i="2"/>
  <c r="U26" i="2"/>
  <c r="U2" i="2"/>
  <c r="T3" i="2"/>
  <c r="T4" i="2"/>
  <c r="T5" i="2"/>
  <c r="T6" i="2"/>
  <c r="T7" i="2"/>
  <c r="T8" i="2"/>
  <c r="T9" i="2"/>
  <c r="T10" i="2"/>
  <c r="T11" i="2"/>
  <c r="T12" i="2"/>
  <c r="T13" i="2"/>
  <c r="T14" i="2"/>
  <c r="T15" i="2"/>
  <c r="T16" i="2"/>
  <c r="T17" i="2"/>
  <c r="T18" i="2"/>
  <c r="T19" i="2"/>
  <c r="T20" i="2"/>
  <c r="T21" i="2"/>
  <c r="T22" i="2"/>
  <c r="T23" i="2"/>
  <c r="T24" i="2"/>
  <c r="T25" i="2"/>
  <c r="T26" i="2"/>
  <c r="T2" i="2"/>
  <c r="S3" i="2"/>
  <c r="S4" i="2"/>
  <c r="S5" i="2"/>
  <c r="S6" i="2"/>
  <c r="S7" i="2"/>
  <c r="S8" i="2"/>
  <c r="S9" i="2"/>
  <c r="S10" i="2"/>
  <c r="S11" i="2"/>
  <c r="S12" i="2"/>
  <c r="S13" i="2"/>
  <c r="S14" i="2"/>
  <c r="S15" i="2"/>
  <c r="S16" i="2"/>
  <c r="S17" i="2"/>
  <c r="S18" i="2"/>
  <c r="S19" i="2"/>
  <c r="S20" i="2"/>
  <c r="S21" i="2"/>
  <c r="S22" i="2"/>
  <c r="S23" i="2"/>
  <c r="S24" i="2"/>
  <c r="S25" i="2"/>
  <c r="S26" i="2"/>
  <c r="S2" i="2"/>
  <c r="R3" i="2"/>
  <c r="R4" i="2"/>
  <c r="R5" i="2"/>
  <c r="R6" i="2"/>
  <c r="R7" i="2"/>
  <c r="R8" i="2"/>
  <c r="R9" i="2"/>
  <c r="R10" i="2"/>
  <c r="R11" i="2"/>
  <c r="R12" i="2"/>
  <c r="R13" i="2"/>
  <c r="R14" i="2"/>
  <c r="R15" i="2"/>
  <c r="R16" i="2"/>
  <c r="R17" i="2"/>
  <c r="R18" i="2"/>
  <c r="R19" i="2"/>
  <c r="R20" i="2"/>
  <c r="R21" i="2"/>
  <c r="R22" i="2"/>
  <c r="R23" i="2"/>
  <c r="R24" i="2"/>
  <c r="R25" i="2"/>
  <c r="R26" i="2"/>
  <c r="R2" i="2"/>
  <c r="L2" i="2"/>
  <c r="M2" i="2"/>
  <c r="N2" i="2"/>
  <c r="O2" i="2"/>
  <c r="O5" i="2"/>
  <c r="O6" i="2"/>
  <c r="O7" i="2"/>
  <c r="O8" i="2"/>
  <c r="O9" i="2"/>
  <c r="O10" i="2"/>
  <c r="O11" i="2"/>
  <c r="O12" i="2"/>
  <c r="O13" i="2"/>
  <c r="O14" i="2"/>
  <c r="O15" i="2"/>
  <c r="O16" i="2"/>
  <c r="O17" i="2"/>
  <c r="O18" i="2"/>
  <c r="O19" i="2"/>
  <c r="O20" i="2"/>
  <c r="O21" i="2"/>
  <c r="O22" i="2"/>
  <c r="O23" i="2"/>
  <c r="O24" i="2"/>
  <c r="O25" i="2"/>
  <c r="O26" i="2"/>
  <c r="O3" i="2"/>
  <c r="N5" i="2"/>
  <c r="N6" i="2"/>
  <c r="N7" i="2"/>
  <c r="N8" i="2"/>
  <c r="N9" i="2"/>
  <c r="N10" i="2"/>
  <c r="N11" i="2"/>
  <c r="N12" i="2"/>
  <c r="N13" i="2"/>
  <c r="N14" i="2"/>
  <c r="N15" i="2"/>
  <c r="N16" i="2"/>
  <c r="N17" i="2"/>
  <c r="N18" i="2"/>
  <c r="N19" i="2"/>
  <c r="N20" i="2"/>
  <c r="N21" i="2"/>
  <c r="N22" i="2"/>
  <c r="N23" i="2"/>
  <c r="N24" i="2"/>
  <c r="N25" i="2"/>
  <c r="N26" i="2"/>
  <c r="N3" i="2"/>
  <c r="M4" i="2"/>
  <c r="M5" i="2"/>
  <c r="M6" i="2"/>
  <c r="M7" i="2"/>
  <c r="M8" i="2"/>
  <c r="M9" i="2"/>
  <c r="M10" i="2"/>
  <c r="M11" i="2"/>
  <c r="M12" i="2"/>
  <c r="M13" i="2"/>
  <c r="M14" i="2"/>
  <c r="M15" i="2"/>
  <c r="M16" i="2"/>
  <c r="M17" i="2"/>
  <c r="M18" i="2"/>
  <c r="M19" i="2"/>
  <c r="M20" i="2"/>
  <c r="M21" i="2"/>
  <c r="M22" i="2"/>
  <c r="M23" i="2"/>
  <c r="M24" i="2"/>
  <c r="M25" i="2"/>
  <c r="M26" i="2"/>
  <c r="L5" i="2"/>
  <c r="L6" i="2"/>
  <c r="L7" i="2"/>
  <c r="L8" i="2"/>
  <c r="L9" i="2"/>
  <c r="L10" i="2"/>
  <c r="L11" i="2"/>
  <c r="L12" i="2"/>
  <c r="L13" i="2"/>
  <c r="L14" i="2"/>
  <c r="L15" i="2"/>
  <c r="L16" i="2"/>
  <c r="L17" i="2"/>
  <c r="L18" i="2"/>
  <c r="L19" i="2"/>
  <c r="L20" i="2"/>
  <c r="L21" i="2"/>
  <c r="L22" i="2"/>
  <c r="L23" i="2"/>
  <c r="L24" i="2"/>
  <c r="L25" i="2"/>
  <c r="L26" i="2"/>
  <c r="L4" i="2"/>
  <c r="Q19" i="2"/>
  <c r="Q20" i="2"/>
  <c r="Q21" i="2"/>
  <c r="Q22" i="2"/>
  <c r="Q23" i="2"/>
  <c r="Q24" i="2"/>
  <c r="Q25" i="2"/>
  <c r="Q26" i="2"/>
  <c r="Q2" i="2"/>
  <c r="P5" i="2"/>
  <c r="U27" i="2" l="1"/>
  <c r="Y27" i="2"/>
  <c r="S27" i="2"/>
  <c r="X27" i="2"/>
  <c r="R27" i="2"/>
  <c r="AA27" i="2"/>
  <c r="Z27" i="2"/>
  <c r="W27" i="2"/>
  <c r="T27" i="2"/>
  <c r="V27" i="2"/>
  <c r="M27" i="2"/>
  <c r="N27" i="2"/>
  <c r="O27" i="2"/>
  <c r="Q27" i="2"/>
  <c r="P27" i="2"/>
  <c r="L27" i="2"/>
  <c r="C19" i="3"/>
  <c r="J2" i="2" l="1"/>
  <c r="J13" i="2"/>
  <c r="J14" i="2"/>
  <c r="J15" i="2"/>
  <c r="J16" i="2"/>
  <c r="J17" i="2"/>
  <c r="J18" i="2"/>
  <c r="J19" i="2"/>
  <c r="J20" i="2"/>
  <c r="J21" i="2"/>
  <c r="J22" i="2"/>
  <c r="J23" i="2"/>
  <c r="J24" i="2"/>
  <c r="J25" i="2"/>
  <c r="J26" i="2"/>
  <c r="C11" i="3"/>
  <c r="D19" i="3" s="1"/>
  <c r="D24" i="3" l="1"/>
  <c r="D22" i="3"/>
  <c r="D17" i="3"/>
  <c r="D18" i="3"/>
  <c r="D20" i="3"/>
  <c r="D23" i="3"/>
  <c r="D25" i="3"/>
  <c r="J27" i="2"/>
  <c r="C8" i="3"/>
  <c r="K13" i="2" l="1"/>
  <c r="K14" i="2"/>
  <c r="K15" i="2"/>
  <c r="K16" i="2"/>
  <c r="K17" i="2"/>
  <c r="K18" i="2"/>
  <c r="K19" i="2"/>
  <c r="K20" i="2"/>
  <c r="K21" i="2"/>
  <c r="K22" i="2"/>
  <c r="K23" i="2"/>
  <c r="K24" i="2"/>
  <c r="K25" i="2"/>
  <c r="K26" i="2"/>
  <c r="K2" i="2" l="1"/>
  <c r="K27" i="2" s="1"/>
  <c r="C5" i="3" l="1"/>
  <c r="C6" i="3"/>
  <c r="C7" i="3"/>
  <c r="C13" i="3"/>
  <c r="C12" i="3" s="1"/>
  <c r="C9" i="3" l="1"/>
  <c r="C10" i="3"/>
</calcChain>
</file>

<file path=xl/sharedStrings.xml><?xml version="1.0" encoding="utf-8"?>
<sst xmlns="http://schemas.openxmlformats.org/spreadsheetml/2006/main" count="132" uniqueCount="124">
  <si>
    <t>Agency Name:</t>
  </si>
  <si>
    <t>Agency Contact Name:</t>
  </si>
  <si>
    <t>Agency Contact E-mail:</t>
  </si>
  <si>
    <t>Agency Contact Phone:</t>
  </si>
  <si>
    <t>Reporting Period From:</t>
  </si>
  <si>
    <t xml:space="preserve">Reporting Period To: </t>
  </si>
  <si>
    <t>Work Order Location</t>
  </si>
  <si>
    <t>Design Performed By</t>
  </si>
  <si>
    <t>Owner consultant</t>
  </si>
  <si>
    <t>WO #</t>
  </si>
  <si>
    <t>Actual Start Dt.</t>
  </si>
  <si>
    <t>Actual Finish Dt.</t>
  </si>
  <si>
    <t>Firm/Company</t>
  </si>
  <si>
    <t>Tax ID #</t>
  </si>
  <si>
    <t>JOC Contractor Direct Labor</t>
  </si>
  <si>
    <t>JOC Materials/Equip Purchases</t>
  </si>
  <si>
    <t>Yes</t>
  </si>
  <si>
    <t>No</t>
  </si>
  <si>
    <t>How did the agency advertise the JOC RFP? (RCW 39.10.430 (3)) List publications:</t>
  </si>
  <si>
    <t>Were efforts made by the Agency to solicit proposals from MWBE firms to bid as JOC primes? (RCW 39.10.430 (2)) If no, please explain.</t>
  </si>
  <si>
    <t>Did the JOC Contractor advertise or notify subcontractors of the total contract amount anticipated to ensure equity of subcontracting opportunity? (RCW 39.10.430 (3)) If no, please explain.</t>
  </si>
  <si>
    <t>Did the JOC Contractor develop a subcontracting plan that equitably "spreads certified MWBE subcontracting opportunities among the various subcontract disciplines?" (RCW 39.10.450 (5)) a) if yes, did JOC comply with their plan? B) If no, please explain.</t>
  </si>
  <si>
    <t>Did the Agency receive intents to pay prevailing and affidavits of wages paid for the JOC contractor and all subcontractors?</t>
  </si>
  <si>
    <t>Would you want to participate in another Job Order Contract in the future? If no, please explain.</t>
  </si>
  <si>
    <t>Contract Year Start Date:</t>
  </si>
  <si>
    <t>Contract Year End Date:</t>
  </si>
  <si>
    <t xml:space="preserve">Would you want to participate in another Job Order Contract in the future? </t>
  </si>
  <si>
    <t>Total Initial Awards</t>
  </si>
  <si>
    <t>Total # of Change Orders</t>
  </si>
  <si>
    <t>Total # of Work Orders</t>
  </si>
  <si>
    <t>Avg. $ per Work Order</t>
  </si>
  <si>
    <t>Total Subcontract Value</t>
  </si>
  <si>
    <t>Total Work Value</t>
  </si>
  <si>
    <t>Type</t>
  </si>
  <si>
    <t>Prime</t>
  </si>
  <si>
    <t>Strongly Agree</t>
  </si>
  <si>
    <t>Agree</t>
  </si>
  <si>
    <t>Neutral</t>
  </si>
  <si>
    <t>Disagree</t>
  </si>
  <si>
    <t>Strongly Disagree</t>
  </si>
  <si>
    <t>MBE</t>
  </si>
  <si>
    <t>WBE</t>
  </si>
  <si>
    <t>MWBE</t>
  </si>
  <si>
    <t>CBE</t>
  </si>
  <si>
    <t>NONE</t>
  </si>
  <si>
    <t>Questions to be completed by the Agency</t>
  </si>
  <si>
    <t>CPARB - Annual Job Order Contracting Report</t>
  </si>
  <si>
    <t>Answers</t>
  </si>
  <si>
    <t>Questions to be completed by the JOC Contractor</t>
  </si>
  <si>
    <t>Job Order Contracting Company name:</t>
  </si>
  <si>
    <t>Avg. # of CO per WO</t>
  </si>
  <si>
    <t>Total Final WO Amount</t>
  </si>
  <si>
    <t>Count of all entries</t>
  </si>
  <si>
    <t>Total work order award amount</t>
  </si>
  <si>
    <t>Total work order award amount, including change orders</t>
  </si>
  <si>
    <t>Count of all change orders</t>
  </si>
  <si>
    <t>Total count of change orders divided by total count of work orders</t>
  </si>
  <si>
    <t>Total final work order amount divided by total work order count</t>
  </si>
  <si>
    <t>The Job Order Contract project delivery method was appropriate for the projects.</t>
  </si>
  <si>
    <t>Is the JOC Contractor an MBE, WBE, MWBE, CBE, or None of these?</t>
  </si>
  <si>
    <t>JOC consultant</t>
  </si>
  <si>
    <t>None</t>
  </si>
  <si>
    <t>JOC Contractor Contact (Name):</t>
  </si>
  <si>
    <t>JOC Contact E-mail:</t>
  </si>
  <si>
    <t>JOC Contact Phone:</t>
  </si>
  <si>
    <t>Contract Year</t>
  </si>
  <si>
    <t>Initial Award (not incl. WSST)</t>
  </si>
  <si>
    <t>Final WO Amt. (not incl. WSST)</t>
  </si>
  <si>
    <t>JOC Tax ID Number (TIN)</t>
  </si>
  <si>
    <t>Number of Change Orders</t>
  </si>
  <si>
    <t>Data Summary</t>
  </si>
  <si>
    <t>Amount</t>
  </si>
  <si>
    <t>Work Type/Description</t>
  </si>
  <si>
    <t>Sub/Supplier</t>
  </si>
  <si>
    <t>Total Small Business Subcontract Value</t>
  </si>
  <si>
    <t>Total Small Business Subcontract Value (Incl. JOC)</t>
  </si>
  <si>
    <t>MBE (OMWBE Certified)</t>
  </si>
  <si>
    <t>WBE (OMWBE Certified)</t>
  </si>
  <si>
    <t>Small Business (WEBS Registered)</t>
  </si>
  <si>
    <t>VOB (Certified by DVA)</t>
  </si>
  <si>
    <t>Qualified MBE</t>
  </si>
  <si>
    <t>Qualified WBE</t>
  </si>
  <si>
    <t>Qualified VOB</t>
  </si>
  <si>
    <t>Qualified Small Business</t>
  </si>
  <si>
    <t>Subcontracting Information</t>
  </si>
  <si>
    <t>Dollar Amount</t>
  </si>
  <si>
    <t>Percentage</t>
  </si>
  <si>
    <t>Total Small Business (WEBS Registered)</t>
  </si>
  <si>
    <t>Total Qualified Small Business</t>
  </si>
  <si>
    <t>Total Subcontracted Work</t>
  </si>
  <si>
    <t>Total WBE Subcontract Value</t>
  </si>
  <si>
    <t>Total MBE Subcontract Value</t>
  </si>
  <si>
    <t>Total MBE Value (Incl. JOC)</t>
  </si>
  <si>
    <t>Total WBE Value (Incl. JOC)</t>
  </si>
  <si>
    <t>Total Veteran Owned Subcontract Value</t>
  </si>
  <si>
    <t>Total Veteran Owned Subcontract Value (Incl. JOC)</t>
  </si>
  <si>
    <t>Total Qualified MBE (Incl. JOC)</t>
  </si>
  <si>
    <t>Total Qualified WBE (Incl. JOC)</t>
  </si>
  <si>
    <t>Total Qualified MBE Subcontract Value</t>
  </si>
  <si>
    <t>Total Qualified WBE Subcontract Value</t>
  </si>
  <si>
    <t>Total Qualified Small Business Subcontract Value</t>
  </si>
  <si>
    <t>Total Qualified Small Business (Incl. JOC)</t>
  </si>
  <si>
    <t>Total Qualified Veteran Owned Subcontract Value</t>
  </si>
  <si>
    <t>Total Qualified Veteran Owned (Incl. JOC)</t>
  </si>
  <si>
    <t>Total of all subcontracted work</t>
  </si>
  <si>
    <t>Percent of subcontracted work (subcontractor value divided by total work value)</t>
  </si>
  <si>
    <t>Total of all subcontracted work and JOC Prime labor, material and equipment</t>
  </si>
  <si>
    <t>Total Veteran Owned Business (Certified by DVA)</t>
  </si>
  <si>
    <t>Total Qualified Veteran Owned Business</t>
  </si>
  <si>
    <t>Total Qualified MBE Business</t>
  </si>
  <si>
    <t>Total Qualified WBE Business</t>
  </si>
  <si>
    <t>Total MBE Business (OWMBE Certified)</t>
  </si>
  <si>
    <t>Total WBE Business (OMWBE Certified)</t>
  </si>
  <si>
    <t xml:space="preserve">All work that is performed by an OMWBE-certified MBE business; includes JOC prime contractors. </t>
  </si>
  <si>
    <t xml:space="preserve">All work that is performed by an OMWBE-certified WBE business; includes JOC prime contractors. </t>
  </si>
  <si>
    <t xml:space="preserve">All work that is performed by a Small Business that is registered in WEBS; includes JOC prime contractors. </t>
  </si>
  <si>
    <t xml:space="preserve">All work that is performed by a VA-certified Veteran Owned business; includes JOC prime contractors. </t>
  </si>
  <si>
    <t xml:space="preserve">All work that is performed by a Qualified MBE business; includes JOC prime contractors. </t>
  </si>
  <si>
    <t xml:space="preserve">All work that is performed by a Qualified WBE business; includes JOC prime contractors. </t>
  </si>
  <si>
    <t xml:space="preserve">All work that is performed by a Qualified Small Business; includes JOC prime contractors. </t>
  </si>
  <si>
    <t xml:space="preserve">All work that is performed by a Qualified Veteran Owned business; includes JOC prime contractors. </t>
  </si>
  <si>
    <t>Period From:</t>
  </si>
  <si>
    <t>Period To:</t>
  </si>
  <si>
    <t>CPARB - Annual Job Order Contracting Report
For the period of July 1, 2016 - June 30,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</si>
</sst>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4" formatCode="##\-#######"/>
  </numFmts>
  <fonts count="14"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sz val="11"/>
      <color theme="5"/>
      <name val="Calibri"/>
      <family val="2"/>
      <scheme val="minor"/>
    </font>
    <font>
      <sz val="11"/>
      <color rgb="FF0070C0"/>
      <name val="Calibri"/>
      <family val="2"/>
      <scheme val="minor"/>
    </font>
    <font>
      <b/>
      <sz val="11"/>
      <color theme="1"/>
      <name val="Corbel"/>
      <family val="2"/>
    </font>
    <font>
      <b/>
      <sz val="11"/>
      <name val="Calibri"/>
      <family val="2"/>
      <scheme val="minor"/>
    </font>
    <font>
      <b/>
      <sz val="11"/>
      <name val="Corbel"/>
      <family val="2"/>
    </font>
    <font>
      <b/>
      <sz val="20"/>
      <color theme="1"/>
      <name val="Candara"/>
      <family val="2"/>
    </font>
    <font>
      <sz val="11"/>
      <color theme="1"/>
      <name val="Calibri"/>
      <family val="2"/>
      <scheme val="minor"/>
    </font>
    <font>
      <sz val="11"/>
      <name val="Calibri"/>
      <family val="2"/>
      <scheme val="minor"/>
    </font>
    <font>
      <b/>
      <sz val="11"/>
      <color rgb="FF0070C0"/>
      <name val="Corbel"/>
      <family val="2"/>
    </font>
  </fonts>
  <fills count="6">
    <fill>
      <patternFill patternType="none"/>
    </fill>
    <fill>
      <patternFill patternType="gray125"/>
    </fill>
    <fill>
      <patternFill patternType="solid">
        <fgColor rgb="FFFFCC99"/>
        <bgColor indexed="64"/>
      </patternFill>
    </fill>
    <fill>
      <patternFill patternType="solid">
        <fgColor rgb="FFCCCCFF"/>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Alignment="1">
      <alignment horizontal="center"/>
    </xf>
    <xf numFmtId="0" fontId="0" fillId="0" borderId="0" xfId="0" applyProtection="1">
      <protection locked="0"/>
    </xf>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44" fontId="0" fillId="0" borderId="0" xfId="1" applyFont="1" applyProtection="1">
      <protection locked="0"/>
    </xf>
    <xf numFmtId="0" fontId="0" fillId="0" borderId="0" xfId="1" applyNumberFormat="1" applyFont="1" applyAlignment="1" applyProtection="1">
      <alignment horizontal="center"/>
      <protection locked="0"/>
    </xf>
    <xf numFmtId="14" fontId="0" fillId="0" borderId="0" xfId="0" applyNumberFormat="1" applyProtection="1">
      <protection locked="0"/>
    </xf>
    <xf numFmtId="0" fontId="3" fillId="0" borderId="0" xfId="0" applyFont="1" applyFill="1" applyProtection="1">
      <protection locked="0"/>
    </xf>
    <xf numFmtId="0" fontId="0" fillId="0" borderId="0" xfId="0" applyAlignment="1" applyProtection="1">
      <alignment wrapText="1"/>
    </xf>
    <xf numFmtId="0" fontId="5" fillId="0" borderId="0" xfId="0" applyFont="1" applyFill="1" applyProtection="1"/>
    <xf numFmtId="0" fontId="0" fillId="0" borderId="2" xfId="0" applyBorder="1" applyAlignment="1" applyProtection="1">
      <alignment wrapText="1"/>
    </xf>
    <xf numFmtId="0" fontId="0" fillId="0" borderId="3" xfId="0" applyBorder="1" applyAlignment="1" applyProtection="1">
      <alignment horizontal="left"/>
      <protection locked="0"/>
    </xf>
    <xf numFmtId="14" fontId="0" fillId="0" borderId="3" xfId="0" applyNumberFormat="1" applyBorder="1" applyAlignment="1" applyProtection="1">
      <alignment horizontal="left"/>
      <protection locked="0"/>
    </xf>
    <xf numFmtId="0" fontId="2" fillId="0" borderId="3" xfId="2" applyBorder="1" applyAlignment="1" applyProtection="1">
      <alignment horizontal="left"/>
      <protection locked="0"/>
    </xf>
    <xf numFmtId="0" fontId="0" fillId="0" borderId="3" xfId="0" applyBorder="1" applyProtection="1">
      <protection locked="0"/>
    </xf>
    <xf numFmtId="0" fontId="0" fillId="0" borderId="2" xfId="0" applyFont="1" applyFill="1" applyBorder="1" applyAlignment="1" applyProtection="1">
      <alignment wrapText="1"/>
    </xf>
    <xf numFmtId="0" fontId="3" fillId="0" borderId="3" xfId="0" applyFont="1" applyFill="1" applyBorder="1" applyProtection="1">
      <protection locked="0"/>
    </xf>
    <xf numFmtId="164" fontId="3" fillId="0" borderId="3" xfId="0" applyNumberFormat="1" applyFont="1" applyFill="1" applyBorder="1" applyAlignment="1" applyProtection="1">
      <alignment horizontal="left"/>
      <protection locked="0"/>
    </xf>
    <xf numFmtId="0" fontId="0" fillId="0" borderId="4" xfId="0" applyBorder="1" applyAlignment="1" applyProtection="1">
      <alignment wrapText="1"/>
    </xf>
    <xf numFmtId="0" fontId="0" fillId="0" borderId="8" xfId="0" applyBorder="1" applyAlignment="1" applyProtection="1">
      <alignment horizontal="left"/>
      <protection locked="0"/>
    </xf>
    <xf numFmtId="0" fontId="0" fillId="0" borderId="9" xfId="0" applyBorder="1" applyProtection="1">
      <protection locked="0"/>
    </xf>
    <xf numFmtId="0" fontId="8" fillId="2" borderId="10" xfId="0" applyFont="1" applyFill="1" applyBorder="1" applyAlignment="1" applyProtection="1">
      <alignment horizontal="center" wrapText="1"/>
    </xf>
    <xf numFmtId="0" fontId="0" fillId="0" borderId="9" xfId="0" applyBorder="1" applyAlignment="1" applyProtection="1">
      <alignment horizontal="left"/>
      <protection locked="0"/>
    </xf>
    <xf numFmtId="0" fontId="0" fillId="0" borderId="0" xfId="0" applyFill="1" applyProtection="1">
      <protection locked="0"/>
    </xf>
    <xf numFmtId="0" fontId="0" fillId="0" borderId="0" xfId="0" applyProtection="1"/>
    <xf numFmtId="0" fontId="8" fillId="2" borderId="11" xfId="0" applyFont="1" applyFill="1" applyBorder="1" applyAlignment="1" applyProtection="1">
      <alignment horizontal="center"/>
    </xf>
    <xf numFmtId="0" fontId="7" fillId="0" borderId="13" xfId="0" applyFont="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0" fillId="0" borderId="13" xfId="0" applyBorder="1" applyProtection="1">
      <protection locked="0"/>
    </xf>
    <xf numFmtId="164" fontId="0" fillId="0" borderId="13" xfId="0" applyNumberFormat="1" applyBorder="1" applyAlignment="1" applyProtection="1">
      <alignment horizontal="center"/>
      <protection locked="0"/>
    </xf>
    <xf numFmtId="44" fontId="0" fillId="0" borderId="13" xfId="1" applyFont="1" applyBorder="1" applyProtection="1">
      <protection locked="0"/>
    </xf>
    <xf numFmtId="44" fontId="0" fillId="0" borderId="13" xfId="1" applyFont="1" applyBorder="1" applyAlignment="1" applyProtection="1">
      <alignment horizontal="center"/>
      <protection locked="0"/>
    </xf>
    <xf numFmtId="0" fontId="7" fillId="0" borderId="13" xfId="0" applyFont="1" applyBorder="1" applyAlignment="1" applyProtection="1">
      <alignment horizontal="center" vertical="center"/>
    </xf>
    <xf numFmtId="44" fontId="11" fillId="0" borderId="13" xfId="1" applyFont="1" applyBorder="1" applyAlignment="1" applyProtection="1">
      <alignment horizontal="center"/>
      <protection locked="0"/>
    </xf>
    <xf numFmtId="44" fontId="11" fillId="0" borderId="15" xfId="1" applyFont="1" applyBorder="1" applyAlignment="1" applyProtection="1">
      <alignment horizontal="center"/>
      <protection locked="0"/>
    </xf>
    <xf numFmtId="0" fontId="9" fillId="3" borderId="13" xfId="0" applyFont="1" applyFill="1" applyBorder="1" applyAlignment="1" applyProtection="1">
      <alignment horizontal="center" vertical="center" wrapText="1"/>
    </xf>
    <xf numFmtId="14" fontId="7" fillId="0" borderId="13" xfId="0" applyNumberFormat="1" applyFont="1" applyBorder="1" applyAlignment="1" applyProtection="1">
      <alignment horizontal="center" vertical="center" wrapText="1"/>
    </xf>
    <xf numFmtId="44" fontId="7" fillId="0" borderId="13" xfId="1" applyFont="1" applyBorder="1" applyAlignment="1" applyProtection="1">
      <alignment horizontal="center" vertical="center" wrapText="1"/>
    </xf>
    <xf numFmtId="0" fontId="7" fillId="0" borderId="13" xfId="1" applyNumberFormat="1" applyFont="1" applyBorder="1" applyAlignment="1" applyProtection="1">
      <alignment horizontal="center" vertical="center" wrapText="1"/>
    </xf>
    <xf numFmtId="0" fontId="0" fillId="0" borderId="13" xfId="0" applyBorder="1" applyAlignment="1" applyProtection="1">
      <alignment horizontal="center"/>
      <protection locked="0"/>
    </xf>
    <xf numFmtId="14" fontId="0" fillId="0" borderId="13" xfId="0" applyNumberFormat="1" applyBorder="1" applyAlignment="1" applyProtection="1">
      <alignment horizontal="center"/>
      <protection locked="0"/>
    </xf>
    <xf numFmtId="0" fontId="0" fillId="0" borderId="13" xfId="1" applyNumberFormat="1"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0" xfId="0" applyFont="1" applyAlignment="1" applyProtection="1">
      <alignment horizontal="center"/>
      <protection locked="0"/>
    </xf>
    <xf numFmtId="44" fontId="13" fillId="0" borderId="13" xfId="1" applyFont="1" applyFill="1" applyBorder="1" applyAlignment="1" applyProtection="1">
      <alignment horizontal="center" vertical="center" wrapText="1"/>
    </xf>
    <xf numFmtId="44" fontId="13" fillId="0" borderId="13" xfId="1" applyFont="1" applyBorder="1" applyAlignment="1" applyProtection="1">
      <alignment horizontal="center" vertical="center" wrapText="1"/>
      <protection locked="0"/>
    </xf>
    <xf numFmtId="44" fontId="6" fillId="0" borderId="13" xfId="1" applyFont="1" applyFill="1" applyBorder="1" applyProtection="1"/>
    <xf numFmtId="0" fontId="3" fillId="0" borderId="13" xfId="0" applyFont="1" applyBorder="1"/>
    <xf numFmtId="0" fontId="4" fillId="0" borderId="13" xfId="0" applyFont="1" applyBorder="1"/>
    <xf numFmtId="44" fontId="0" fillId="0" borderId="13" xfId="0" applyNumberFormat="1" applyBorder="1" applyAlignment="1">
      <alignment horizontal="center"/>
    </xf>
    <xf numFmtId="0" fontId="0" fillId="0" borderId="13" xfId="0" applyBorder="1" applyAlignment="1">
      <alignment horizontal="center"/>
    </xf>
    <xf numFmtId="0" fontId="0" fillId="0" borderId="13" xfId="0" applyBorder="1"/>
    <xf numFmtId="0" fontId="3" fillId="4" borderId="13" xfId="0" applyFont="1" applyFill="1" applyBorder="1"/>
    <xf numFmtId="0" fontId="0" fillId="4" borderId="13" xfId="0" applyFill="1" applyBorder="1" applyAlignment="1">
      <alignment horizontal="center"/>
    </xf>
    <xf numFmtId="0" fontId="4" fillId="4" borderId="13" xfId="0" applyFont="1" applyFill="1" applyBorder="1"/>
    <xf numFmtId="44" fontId="0" fillId="4" borderId="13" xfId="0" applyNumberFormat="1" applyFill="1" applyBorder="1" applyAlignment="1">
      <alignment horizontal="center"/>
    </xf>
    <xf numFmtId="0" fontId="8" fillId="4" borderId="13" xfId="0" applyFont="1" applyFill="1" applyBorder="1"/>
    <xf numFmtId="44" fontId="12" fillId="4" borderId="13" xfId="1" applyFont="1" applyFill="1" applyBorder="1" applyAlignment="1">
      <alignment horizontal="center"/>
    </xf>
    <xf numFmtId="0" fontId="0" fillId="0" borderId="3" xfId="0" applyFont="1" applyFill="1" applyBorder="1" applyProtection="1">
      <protection locked="0"/>
    </xf>
    <xf numFmtId="10" fontId="0" fillId="4" borderId="13" xfId="1" applyNumberFormat="1" applyFont="1" applyFill="1" applyBorder="1" applyAlignment="1">
      <alignment horizontal="center"/>
    </xf>
    <xf numFmtId="0" fontId="0" fillId="5" borderId="3" xfId="0" applyFill="1" applyBorder="1" applyProtection="1">
      <protection locked="0"/>
    </xf>
    <xf numFmtId="0" fontId="0" fillId="5" borderId="8" xfId="0" applyFill="1" applyBorder="1" applyProtection="1">
      <protection locked="0"/>
    </xf>
    <xf numFmtId="0" fontId="0" fillId="5" borderId="9" xfId="0" applyFill="1" applyBorder="1" applyProtection="1">
      <protection locked="0"/>
    </xf>
    <xf numFmtId="0" fontId="0" fillId="5" borderId="5" xfId="0" applyFill="1" applyBorder="1" applyProtection="1">
      <protection locked="0"/>
    </xf>
    <xf numFmtId="14" fontId="3" fillId="0" borderId="13" xfId="0" applyNumberFormat="1" applyFont="1" applyBorder="1" applyAlignment="1">
      <alignment horizontal="center"/>
    </xf>
    <xf numFmtId="14" fontId="3" fillId="0" borderId="3" xfId="0" applyNumberFormat="1" applyFont="1" applyBorder="1" applyAlignment="1" applyProtection="1">
      <alignment horizontal="left"/>
    </xf>
    <xf numFmtId="14" fontId="3" fillId="0" borderId="3" xfId="0" applyNumberFormat="1" applyFont="1" applyBorder="1" applyAlignment="1" applyProtection="1">
      <alignment horizontal="left"/>
      <protection locked="0"/>
    </xf>
    <xf numFmtId="0" fontId="0" fillId="0" borderId="3" xfId="0" applyBorder="1" applyAlignment="1" applyProtection="1">
      <alignment wrapText="1"/>
      <protection locked="0"/>
    </xf>
    <xf numFmtId="0" fontId="0" fillId="0" borderId="13" xfId="0" applyBorder="1" applyAlignment="1" applyProtection="1">
      <alignment horizontal="center" wrapText="1"/>
      <protection locked="0"/>
    </xf>
    <xf numFmtId="0" fontId="0" fillId="0" borderId="13" xfId="0" applyBorder="1" applyAlignment="1" applyProtection="1">
      <alignment wrapText="1"/>
      <protection locked="0"/>
    </xf>
    <xf numFmtId="0" fontId="3" fillId="5" borderId="3" xfId="0" applyFont="1" applyFill="1" applyBorder="1" applyAlignment="1" applyProtection="1">
      <alignment horizontal="left"/>
      <protection locked="0"/>
    </xf>
    <xf numFmtId="0" fontId="10" fillId="5"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6" xfId="0" applyFont="1" applyFill="1" applyBorder="1" applyAlignment="1" applyProtection="1">
      <alignment horizontal="center" vertical="center" wrapText="1"/>
    </xf>
    <xf numFmtId="0" fontId="10" fillId="5" borderId="12" xfId="0" applyFont="1" applyFill="1" applyBorder="1" applyAlignment="1" applyProtection="1">
      <alignment horizontal="center" vertical="center" wrapText="1"/>
    </xf>
    <xf numFmtId="7" fontId="0" fillId="0" borderId="15" xfId="0" applyNumberFormat="1" applyBorder="1" applyAlignment="1">
      <alignment horizontal="center"/>
    </xf>
    <xf numFmtId="7" fontId="0" fillId="0" borderId="14" xfId="0" applyNumberFormat="1"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2" fontId="0" fillId="0" borderId="15" xfId="0" applyNumberFormat="1" applyFill="1" applyBorder="1" applyAlignment="1">
      <alignment horizontal="center"/>
    </xf>
    <xf numFmtId="2" fontId="0" fillId="0" borderId="14" xfId="0" applyNumberFormat="1" applyFill="1" applyBorder="1" applyAlignment="1">
      <alignment horizontal="center"/>
    </xf>
    <xf numFmtId="7" fontId="0" fillId="0" borderId="15" xfId="1" applyNumberFormat="1" applyFont="1" applyFill="1" applyBorder="1" applyAlignment="1">
      <alignment horizontal="center"/>
    </xf>
    <xf numFmtId="7" fontId="0" fillId="0" borderId="14" xfId="1" applyNumberFormat="1" applyFont="1" applyFill="1" applyBorder="1" applyAlignment="1">
      <alignment horizontal="center"/>
    </xf>
    <xf numFmtId="7" fontId="0" fillId="0" borderId="15" xfId="1" applyNumberFormat="1" applyFont="1" applyBorder="1" applyAlignment="1">
      <alignment horizontal="center"/>
    </xf>
    <xf numFmtId="7" fontId="0" fillId="0" borderId="14" xfId="1" applyNumberFormat="1" applyFont="1" applyBorder="1" applyAlignment="1">
      <alignment horizontal="center"/>
    </xf>
    <xf numFmtId="9" fontId="0" fillId="0" borderId="15" xfId="3" applyFont="1" applyBorder="1" applyAlignment="1">
      <alignment horizontal="center"/>
    </xf>
    <xf numFmtId="9" fontId="0" fillId="0" borderId="14" xfId="3" applyFont="1" applyBorder="1" applyAlignment="1">
      <alignment horizontal="center"/>
    </xf>
  </cellXfs>
  <cellStyles count="4">
    <cellStyle name="Currency" xfId="1" builtinId="4"/>
    <cellStyle name="Hyperlink" xfId="2" builtinId="8"/>
    <cellStyle name="Normal" xfId="0" builtinId="0"/>
    <cellStyle name="Percent" xfId="3" builtinId="5"/>
  </cellStyles>
  <dxfs count="47">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font>
        <b/>
        <i val="0"/>
        <strike val="0"/>
        <condense val="0"/>
        <extend val="0"/>
        <outline val="0"/>
        <shadow val="0"/>
        <u val="none"/>
        <vertAlign val="baseline"/>
        <sz val="11"/>
        <color theme="1"/>
        <name val="Corbe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indexed="65"/>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auto="1"/>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numFmt numFmtId="34" formatCode="_(&quot;$&quot;* #,##0.00_);_(&quot;$&quot;* \(#,##0.00\);_(&quot;$&quot;* &quot;-&quot;??_);_(@_)"/>
      <fill>
        <patternFill patternType="none">
          <fgColor indexed="64"/>
          <bgColor auto="1"/>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fill>
        <patternFill patternType="none">
          <fgColor indexed="64"/>
          <bgColor auto="1"/>
        </patternFill>
      </fill>
      <border outline="0">
        <left style="thin">
          <color indexed="64"/>
        </left>
        <right style="thin">
          <color indexed="64"/>
        </right>
      </border>
      <protection locked="1" hidden="0"/>
    </dxf>
    <dxf>
      <font>
        <b val="0"/>
        <i val="0"/>
        <strike val="0"/>
        <condense val="0"/>
        <extend val="0"/>
        <outline val="0"/>
        <shadow val="0"/>
        <u val="none"/>
        <vertAlign val="baseline"/>
        <sz val="11"/>
        <color rgb="FF0070C0"/>
        <name val="Calibri"/>
        <scheme val="minor"/>
      </font>
      <numFmt numFmtId="34" formatCode="_(&quot;$&quot;* #,##0.00_);_(&quot;$&quot;* \(#,##0.00\);_(&quot;$&quot;* &quot;-&quot;??_);_(@_)"/>
      <fill>
        <patternFill patternType="none">
          <fgColor indexed="64"/>
          <bgColor auto="1"/>
        </patternFill>
      </fill>
      <border outline="0">
        <right style="thin">
          <color indexed="64"/>
        </right>
      </border>
      <protection locked="1" hidden="0"/>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numFmt numFmtId="19" formatCode="m/d/yyyy"/>
      <alignment horizontal="center" vertical="bottom" textRotation="0" wrapText="0" indent="0" justifyLastLine="0" shrinkToFit="0" readingOrder="0"/>
      <protection locked="0" hidden="0"/>
    </dxf>
    <dxf>
      <numFmt numFmtId="19" formatCode="m/d/yyyy"/>
      <alignment horizontal="center" vertical="bottom" textRotation="0" wrapText="0" indent="0" justifyLastLine="0" shrinkToFit="0" readingOrder="0"/>
      <protection locked="0" hidden="0"/>
    </dxf>
    <dxf>
      <font>
        <strike val="0"/>
        <outline val="0"/>
        <shadow val="0"/>
        <u val="none"/>
        <vertAlign val="baseline"/>
        <sz val="11"/>
        <color rgb="FF0070C0"/>
        <name val="Calibri"/>
        <scheme val="minor"/>
      </font>
      <alignment horizontal="center" textRotation="0" indent="0" justifyLastLine="0" shrinkToFit="0" readingOrder="0"/>
      <protection locked="0" hidden="0"/>
    </dxf>
    <dxf>
      <protection locked="0" hidden="0"/>
    </dxf>
    <dxf>
      <protection locked="0" hidden="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protection locked="0" hidden="0"/>
    </dxf>
    <dxf>
      <font>
        <b/>
        <i val="0"/>
        <strike val="0"/>
        <condense val="0"/>
        <extend val="0"/>
        <outline val="0"/>
        <shadow val="0"/>
        <u val="none"/>
        <vertAlign val="baseline"/>
        <sz val="11"/>
        <color theme="1"/>
        <name val="Corbel"/>
        <scheme val="none"/>
      </font>
      <alignment horizontal="center" vertical="center" textRotation="0" wrapText="0" indent="0" justifyLastLine="0" shrinkToFit="0" readingOrder="0"/>
      <protection locked="0" hidden="0"/>
    </dxf>
    <dxf>
      <fill>
        <patternFill>
          <bgColor rgb="FFBADCD3"/>
        </patternFill>
      </fill>
    </dxf>
    <dxf>
      <fill>
        <patternFill>
          <bgColor rgb="FFDEEEEA"/>
        </patternFill>
      </fill>
    </dxf>
    <dxf>
      <fill>
        <patternFill>
          <bgColor theme="0" tint="-0.24994659260841701"/>
        </patternFill>
      </fill>
    </dxf>
  </dxfs>
  <tableStyles count="2" defaultTableStyle="TableStyleMedium2" defaultPivotStyle="PivotStyleLight16">
    <tableStyle name="Savesd" pivot="0" count="3">
      <tableStyleElement type="headerRow" dxfId="46"/>
      <tableStyleElement type="firstRowStripe" dxfId="45"/>
      <tableStyleElement type="secondRowStripe" dxfId="44"/>
    </tableStyle>
    <tableStyle name="Table Style 1" pivot="0" count="0"/>
  </tableStyles>
  <colors>
    <mruColors>
      <color rgb="FFCCCCFF"/>
      <color rgb="FFFFCC99"/>
      <color rgb="FFBADCD3"/>
      <color rgb="FFDE6F56"/>
      <color rgb="FFDEEE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1:AA27" totalsRowShown="0" headerRowDxfId="43" dataDxfId="42" headerRowCellStyle="Currency" dataCellStyle="Currency">
  <autoFilter ref="A1:AA27"/>
  <sortState ref="A2:M1001">
    <sortCondition ref="A1:A1001"/>
  </sortState>
  <tableColumns count="27">
    <tableColumn id="1" name="WO #" dataDxfId="41"/>
    <tableColumn id="2" name="Work Order Location" dataDxfId="40"/>
    <tableColumn id="3" name="Work Type/Description" dataDxfId="39"/>
    <tableColumn id="9" name="Design Performed By" dataDxfId="38"/>
    <tableColumn id="4" name="Actual Start Dt." dataDxfId="37"/>
    <tableColumn id="5" name="Actual Finish Dt." dataDxfId="36"/>
    <tableColumn id="6" name="Initial Award (not incl. WSST)" dataDxfId="35" dataCellStyle="Currency"/>
    <tableColumn id="7" name="Final WO Amt. (not incl. WSST)" dataDxfId="34" dataCellStyle="Currency"/>
    <tableColumn id="8" name="Number of Change Orders" dataDxfId="33" dataCellStyle="Currency"/>
    <tableColumn id="10" name="Total Subcontract Value" dataDxfId="32" dataCellStyle="Currency">
      <calculatedColumnFormula>SUMIFS('WO Details'!E:E, 'WO Details'!A:A, Table1[WO '#], 'WO Details'!C:C, "Sub/Supplier")</calculatedColumnFormula>
    </tableColumn>
    <tableColumn id="11" name="Total Work Value" dataDxfId="31" dataCellStyle="Currency">
      <calculatedColumnFormula>SUMIF('WO Details'!A:A, Table1[WO '#], 'WO Details'!E:E)</calculatedColumnFormula>
    </tableColumn>
    <tableColumn id="12" name="Total MBE Subcontract Value" dataDxfId="30" dataCellStyle="Currency">
      <calculatedColumnFormula>SUMIFS('WO Details'!E:E, 'WO Details'!A:A, Table1[WO '#], 'WO Details'!C:C, "Sub/Supplier", 'WO Details'!#REF!, "Yes")</calculatedColumnFormula>
    </tableColumn>
    <tableColumn id="13" name="Total MBE Value (Incl. JOC)" dataDxfId="29" dataCellStyle="Currency">
      <calculatedColumnFormula>SUMIFS('WO Details'!E:E, 'WO Details'!A:A,Table1[WO '#], 'WO Details'!#REF!, "Yes")</calculatedColumnFormula>
    </tableColumn>
    <tableColumn id="17" name="Total WBE Subcontract Value" dataDxfId="28" dataCellStyle="Currency"/>
    <tableColumn id="16" name="Total WBE Value (Incl. JOC)" dataDxfId="27" dataCellStyle="Currency"/>
    <tableColumn id="19" name="Total Small Business Subcontract Value" dataDxfId="26" dataCellStyle="Currency"/>
    <tableColumn id="18" name="Total Small Business Subcontract Value (Incl. JOC)" dataDxfId="25" dataCellStyle="Currency"/>
    <tableColumn id="21" name="Total Veteran Owned Subcontract Value" dataDxfId="24" dataCellStyle="Currency"/>
    <tableColumn id="20" name="Total Veteran Owned Subcontract Value (Incl. JOC)" dataDxfId="23" dataCellStyle="Currency"/>
    <tableColumn id="23" name="Total Qualified MBE Subcontract Value" dataDxfId="22" dataCellStyle="Currency"/>
    <tableColumn id="22" name="Total Qualified MBE (Incl. JOC)" dataDxfId="21" dataCellStyle="Currency"/>
    <tableColumn id="29" name="Total Qualified WBE Subcontract Value" dataDxfId="20" dataCellStyle="Currency"/>
    <tableColumn id="28" name="Total Qualified WBE (Incl. JOC)" dataDxfId="19" dataCellStyle="Currency"/>
    <tableColumn id="27" name="Total Qualified Small Business Subcontract Value" dataDxfId="18" dataCellStyle="Currency"/>
    <tableColumn id="26" name="Total Qualified Small Business (Incl. JOC)" dataDxfId="17" dataCellStyle="Currency"/>
    <tableColumn id="25" name="Total Qualified Veteran Owned Subcontract Value" dataDxfId="16" dataCellStyle="Currency"/>
    <tableColumn id="24" name="Total Qualified Veteran Owned (Incl. JOC)" dataDxfId="15" dataCellStyle="Currency"/>
  </tableColumns>
  <tableStyleInfo name="Savesd" showFirstColumn="0" showLastColumn="0" showRowStripes="1" showColumnStripes="0"/>
</table>
</file>

<file path=xl/tables/table2.xml><?xml version="1.0" encoding="utf-8"?>
<table xmlns="http://schemas.openxmlformats.org/spreadsheetml/2006/main" id="8" name="Table29" displayName="Table29" ref="A1:M502" totalsRowShown="0" headerRowDxfId="14" dataDxfId="13">
  <autoFilter ref="A1:M502"/>
  <sortState ref="A2:F27">
    <sortCondition ref="A1:A27"/>
  </sortState>
  <tableColumns count="13">
    <tableColumn id="7" name="WO #" dataDxfId="12"/>
    <tableColumn id="1" name="Firm/Company" dataDxfId="11"/>
    <tableColumn id="6" name="Type" dataDxfId="10"/>
    <tableColumn id="2" name="Tax ID #" dataDxfId="9"/>
    <tableColumn id="3" name="Amount" dataDxfId="8" dataCellStyle="Currency"/>
    <tableColumn id="9" name="MBE (OMWBE Certified)" dataDxfId="7" dataCellStyle="Currency"/>
    <tableColumn id="10" name="WBE (OMWBE Certified)" dataDxfId="6" dataCellStyle="Currency"/>
    <tableColumn id="5" name="Small Business (WEBS Registered)" dataDxfId="5" dataCellStyle="Currency"/>
    <tableColumn id="11" name="VOB (Certified by DVA)" dataDxfId="4" dataCellStyle="Currency"/>
    <tableColumn id="8" name="Qualified MBE" dataDxfId="3" dataCellStyle="Currency"/>
    <tableColumn id="13" name="Qualified WBE" dataDxfId="2" dataCellStyle="Currency"/>
    <tableColumn id="12" name="Qualified Small Business" dataDxfId="1" dataCellStyle="Currency"/>
    <tableColumn id="14" name="Qualified VOB" dataDxfId="0" dataCellStyle="Currency"/>
  </tableColumns>
  <tableStyleInfo name="Savesd"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D31"/>
  <sheetViews>
    <sheetView tabSelected="1" zoomScaleNormal="100" workbookViewId="0">
      <selection activeCell="C9" sqref="C9"/>
    </sheetView>
  </sheetViews>
  <sheetFormatPr defaultColWidth="9" defaultRowHeight="15" x14ac:dyDescent="0.25"/>
  <cols>
    <col min="1" max="1" width="1.7109375" style="2" customWidth="1"/>
    <col min="2" max="2" width="100.7109375" style="9" customWidth="1"/>
    <col min="3" max="3" width="85.7109375" style="25" customWidth="1"/>
    <col min="4" max="4" width="9.7109375" style="2" bestFit="1" customWidth="1"/>
    <col min="5" max="16384" width="9" style="2"/>
  </cols>
  <sheetData>
    <row r="1" spans="2:4" ht="7.5" customHeight="1" thickBot="1" x14ac:dyDescent="0.3"/>
    <row r="2" spans="2:4" x14ac:dyDescent="0.25">
      <c r="B2" s="72" t="s">
        <v>123</v>
      </c>
      <c r="C2" s="73"/>
    </row>
    <row r="3" spans="2:4" ht="49.5" customHeight="1" thickBot="1" x14ac:dyDescent="0.3">
      <c r="B3" s="74"/>
      <c r="C3" s="75"/>
    </row>
    <row r="4" spans="2:4" ht="7.5" customHeight="1" thickBot="1" x14ac:dyDescent="0.3"/>
    <row r="5" spans="2:4" ht="15.75" thickBot="1" x14ac:dyDescent="0.3">
      <c r="B5" s="22" t="s">
        <v>46</v>
      </c>
      <c r="C5" s="26" t="s">
        <v>47</v>
      </c>
    </row>
    <row r="6" spans="2:4" x14ac:dyDescent="0.25">
      <c r="B6" s="11" t="s">
        <v>0</v>
      </c>
      <c r="C6" s="23"/>
    </row>
    <row r="7" spans="2:4" x14ac:dyDescent="0.25">
      <c r="B7" s="11" t="s">
        <v>4</v>
      </c>
      <c r="C7" s="66">
        <v>42552</v>
      </c>
    </row>
    <row r="8" spans="2:4" x14ac:dyDescent="0.25">
      <c r="B8" s="11" t="s">
        <v>5</v>
      </c>
      <c r="C8" s="67">
        <v>42916</v>
      </c>
      <c r="D8" s="7"/>
    </row>
    <row r="9" spans="2:4" x14ac:dyDescent="0.25">
      <c r="B9" s="11" t="s">
        <v>1</v>
      </c>
      <c r="C9" s="12"/>
    </row>
    <row r="10" spans="2:4" x14ac:dyDescent="0.25">
      <c r="B10" s="11" t="s">
        <v>2</v>
      </c>
      <c r="C10" s="14"/>
    </row>
    <row r="11" spans="2:4" ht="15.75" thickBot="1" x14ac:dyDescent="0.3">
      <c r="B11" s="11" t="s">
        <v>3</v>
      </c>
      <c r="C11" s="20"/>
    </row>
    <row r="12" spans="2:4" ht="15.75" thickBot="1" x14ac:dyDescent="0.3">
      <c r="B12" s="22" t="s">
        <v>45</v>
      </c>
      <c r="C12" s="26" t="s">
        <v>47</v>
      </c>
    </row>
    <row r="13" spans="2:4" x14ac:dyDescent="0.25">
      <c r="B13" s="11" t="s">
        <v>18</v>
      </c>
      <c r="C13" s="21"/>
    </row>
    <row r="14" spans="2:4" ht="30" x14ac:dyDescent="0.25">
      <c r="B14" s="11" t="s">
        <v>19</v>
      </c>
      <c r="C14" s="15"/>
    </row>
    <row r="15" spans="2:4" ht="30" x14ac:dyDescent="0.25">
      <c r="B15" s="11" t="s">
        <v>20</v>
      </c>
      <c r="C15" s="15"/>
    </row>
    <row r="16" spans="2:4" ht="45" x14ac:dyDescent="0.25">
      <c r="B16" s="11" t="s">
        <v>21</v>
      </c>
      <c r="C16" s="15"/>
    </row>
    <row r="17" spans="2:3" ht="30" x14ac:dyDescent="0.25">
      <c r="B17" s="11" t="s">
        <v>22</v>
      </c>
      <c r="C17" s="15"/>
    </row>
    <row r="18" spans="2:3" x14ac:dyDescent="0.25">
      <c r="B18" s="11" t="s">
        <v>58</v>
      </c>
      <c r="C18" s="61"/>
    </row>
    <row r="19" spans="2:3" ht="78" customHeight="1" x14ac:dyDescent="0.25">
      <c r="B19" s="11" t="s">
        <v>23</v>
      </c>
      <c r="C19" s="68"/>
    </row>
    <row r="20" spans="2:3" s="8" customFormat="1" x14ac:dyDescent="0.25">
      <c r="B20" s="16" t="s">
        <v>49</v>
      </c>
      <c r="C20" s="59"/>
    </row>
    <row r="21" spans="2:3" s="8" customFormat="1" x14ac:dyDescent="0.25">
      <c r="B21" s="16" t="s">
        <v>62</v>
      </c>
      <c r="C21" s="17"/>
    </row>
    <row r="22" spans="2:3" s="8" customFormat="1" x14ac:dyDescent="0.25">
      <c r="B22" s="16" t="s">
        <v>63</v>
      </c>
      <c r="C22" s="17"/>
    </row>
    <row r="23" spans="2:3" s="8" customFormat="1" x14ac:dyDescent="0.25">
      <c r="B23" s="16" t="s">
        <v>64</v>
      </c>
      <c r="C23" s="17"/>
    </row>
    <row r="24" spans="2:3" s="8" customFormat="1" x14ac:dyDescent="0.25">
      <c r="B24" s="16" t="s">
        <v>68</v>
      </c>
      <c r="C24" s="18"/>
    </row>
    <row r="25" spans="2:3" s="8" customFormat="1" x14ac:dyDescent="0.25">
      <c r="B25" s="16" t="s">
        <v>65</v>
      </c>
      <c r="C25" s="71"/>
    </row>
    <row r="26" spans="2:3" x14ac:dyDescent="0.25">
      <c r="B26" s="11" t="s">
        <v>24</v>
      </c>
      <c r="C26" s="13"/>
    </row>
    <row r="27" spans="2:3" x14ac:dyDescent="0.25">
      <c r="B27" s="11" t="s">
        <v>25</v>
      </c>
      <c r="C27" s="13"/>
    </row>
    <row r="28" spans="2:3" ht="15.75" thickBot="1" x14ac:dyDescent="0.3">
      <c r="B28" s="11" t="s">
        <v>59</v>
      </c>
      <c r="C28" s="62"/>
    </row>
    <row r="29" spans="2:3" ht="15.75" thickBot="1" x14ac:dyDescent="0.3">
      <c r="B29" s="22" t="s">
        <v>48</v>
      </c>
      <c r="C29" s="26" t="s">
        <v>47</v>
      </c>
    </row>
    <row r="30" spans="2:3" x14ac:dyDescent="0.25">
      <c r="B30" s="11" t="s">
        <v>58</v>
      </c>
      <c r="C30" s="63"/>
    </row>
    <row r="31" spans="2:3" ht="15.75" thickBot="1" x14ac:dyDescent="0.3">
      <c r="B31" s="19" t="s">
        <v>26</v>
      </c>
      <c r="C31" s="64"/>
    </row>
  </sheetData>
  <sheetProtection algorithmName="SHA-512" hashValue="CtS3qp6y4iVRWIHE82tOLYCH7njJibljgNJvrEzimELiMAN+LOsl6J7MUH4ZksD4OynG99QwWKXcACbnsDPXRA==" saltValue="KTyTMdo7fqNKzLdVFZ6qFw==" spinCount="100000" sheet="1" formatCells="0" formatColumns="0" formatRows="0" selectLockedCells="1"/>
  <mergeCells count="1">
    <mergeCell ref="B2:C3"/>
  </mergeCells>
  <dataValidations count="2">
    <dataValidation type="date" operator="greaterThan" allowBlank="1" showInputMessage="1" showErrorMessage="1" error="The &quot;Reporting Period To&quot; date must be AFTER the &quot;Reporting Period From&quot; date." sqref="C8">
      <formula1>C7</formula1>
    </dataValidation>
    <dataValidation type="date" operator="greaterThan" allowBlank="1" showInputMessage="1" showErrorMessage="1" error="The date in &quot;Contract Year End Date&quot; must be AFTER &quot;Contract Year Start Date&quot;" sqref="C27">
      <formula1>C26</formula1>
    </dataValidation>
  </dataValidations>
  <pageMargins left="0.25" right="0.25" top="0.75" bottom="0.75" header="0.3" footer="0.3"/>
  <pageSetup paperSize="1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Downs'!$C$1:$C$5</xm:f>
          </x14:formula1>
          <xm:sqref>C18 C30</xm:sqref>
        </x14:dataValidation>
        <x14:dataValidation type="list" allowBlank="1" showInputMessage="1" showErrorMessage="1">
          <x14:formula1>
            <xm:f>'Drop Downs'!$D$1:$D$5</xm:f>
          </x14:formula1>
          <xm:sqref>C28</xm:sqref>
        </x14:dataValidation>
        <x14:dataValidation type="list" allowBlank="1" showInputMessage="1" showErrorMessage="1">
          <x14:formula1>
            <xm:f>'Drop Downs'!$B$1:$B$2</xm:f>
          </x14:formula1>
          <xm:sqref>C31</xm:sqref>
        </x14:dataValidation>
        <x14:dataValidation type="list" allowBlank="1" showInputMessage="1" showErrorMessage="1">
          <x14:formula1>
            <xm:f>'Drop Downs'!$E$1:$E$3</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27"/>
  <sheetViews>
    <sheetView zoomScale="90" zoomScaleNormal="90" workbookViewId="0">
      <selection activeCell="E3" sqref="E3"/>
    </sheetView>
  </sheetViews>
  <sheetFormatPr defaultColWidth="12.5703125" defaultRowHeight="15" x14ac:dyDescent="0.25"/>
  <cols>
    <col min="1" max="1" width="10.28515625" style="3" bestFit="1" customWidth="1"/>
    <col min="2" max="2" width="38" style="2" customWidth="1"/>
    <col min="3" max="3" width="51.42578125" style="2" customWidth="1"/>
    <col min="4" max="4" width="18.5703125" style="44" customWidth="1"/>
    <col min="5" max="5" width="10.5703125" style="4" customWidth="1"/>
    <col min="6" max="6" width="13.5703125" style="4" customWidth="1"/>
    <col min="7" max="7" width="14.5703125" style="5" customWidth="1"/>
    <col min="8" max="8" width="16.7109375" style="5" bestFit="1" customWidth="1"/>
    <col min="9" max="9" width="11.28515625" style="6" customWidth="1"/>
    <col min="10" max="10" width="13.42578125" style="10" customWidth="1"/>
    <col min="11" max="11" width="13.7109375" style="10" customWidth="1"/>
    <col min="12" max="12" width="11.140625" style="10" customWidth="1"/>
    <col min="13" max="13" width="11" style="10" customWidth="1"/>
    <col min="14" max="14" width="11.7109375" style="10" customWidth="1"/>
    <col min="15" max="15" width="15.5703125" style="10" bestFit="1" customWidth="1"/>
    <col min="16" max="16" width="11.28515625" style="10" customWidth="1"/>
    <col min="17" max="17" width="11" style="10" customWidth="1"/>
    <col min="18" max="18" width="16.7109375" style="10" bestFit="1" customWidth="1"/>
    <col min="19" max="19" width="11.42578125" style="10" customWidth="1"/>
    <col min="20" max="21" width="12.5703125" style="10"/>
    <col min="22" max="22" width="11.7109375" style="10" customWidth="1"/>
    <col min="23" max="23" width="11.28515625" style="10" customWidth="1"/>
    <col min="24" max="24" width="12.5703125" style="10"/>
    <col min="25" max="25" width="11.28515625" style="10" customWidth="1"/>
    <col min="26" max="26" width="12" style="10" customWidth="1"/>
    <col min="27" max="27" width="12.28515625" style="10" customWidth="1"/>
    <col min="28" max="16384" width="12.5703125" style="2"/>
  </cols>
  <sheetData>
    <row r="1" spans="1:27" ht="90" x14ac:dyDescent="0.25">
      <c r="A1" s="33" t="s">
        <v>9</v>
      </c>
      <c r="B1" s="27" t="s">
        <v>6</v>
      </c>
      <c r="C1" s="27" t="s">
        <v>72</v>
      </c>
      <c r="D1" s="36" t="s">
        <v>7</v>
      </c>
      <c r="E1" s="37" t="s">
        <v>10</v>
      </c>
      <c r="F1" s="37" t="s">
        <v>11</v>
      </c>
      <c r="G1" s="38" t="s">
        <v>66</v>
      </c>
      <c r="H1" s="38" t="s">
        <v>67</v>
      </c>
      <c r="I1" s="39" t="s">
        <v>69</v>
      </c>
      <c r="J1" s="45" t="s">
        <v>31</v>
      </c>
      <c r="K1" s="45" t="s">
        <v>32</v>
      </c>
      <c r="L1" s="45" t="s">
        <v>91</v>
      </c>
      <c r="M1" s="45" t="s">
        <v>92</v>
      </c>
      <c r="N1" s="45" t="s">
        <v>90</v>
      </c>
      <c r="O1" s="45" t="s">
        <v>93</v>
      </c>
      <c r="P1" s="46" t="s">
        <v>74</v>
      </c>
      <c r="Q1" s="46" t="s">
        <v>75</v>
      </c>
      <c r="R1" s="46" t="s">
        <v>94</v>
      </c>
      <c r="S1" s="46" t="s">
        <v>95</v>
      </c>
      <c r="T1" s="46" t="s">
        <v>98</v>
      </c>
      <c r="U1" s="46" t="s">
        <v>96</v>
      </c>
      <c r="V1" s="46" t="s">
        <v>99</v>
      </c>
      <c r="W1" s="46" t="s">
        <v>97</v>
      </c>
      <c r="X1" s="46" t="s">
        <v>100</v>
      </c>
      <c r="Y1" s="46" t="s">
        <v>101</v>
      </c>
      <c r="Z1" s="46" t="s">
        <v>102</v>
      </c>
      <c r="AA1" s="46" t="s">
        <v>103</v>
      </c>
    </row>
    <row r="2" spans="1:27" ht="48" customHeight="1" x14ac:dyDescent="0.25">
      <c r="A2" s="69"/>
      <c r="B2" s="70"/>
      <c r="C2" s="70"/>
      <c r="D2" s="43" t="s">
        <v>61</v>
      </c>
      <c r="E2" s="41"/>
      <c r="F2" s="41"/>
      <c r="G2" s="31"/>
      <c r="H2" s="31"/>
      <c r="I2" s="42"/>
      <c r="J2" s="47">
        <f>SUMIFS('WO Details'!E:E, 'WO Details'!A:A, Table1[WO '#], 'WO Details'!C:C, "Sub/Supplier")</f>
        <v>0</v>
      </c>
      <c r="K2" s="47">
        <f>SUMIF('WO Details'!A:A, Table1[WO '#], 'WO Details'!E:E)</f>
        <v>0</v>
      </c>
      <c r="L2" s="47">
        <f>SUMIFS('WO Details'!E:E, 'WO Details'!A:A, Table1[WO '#], 'WO Details'!C:C, "Sub/Supplier", 'WO Details'!F:F, "Yes")</f>
        <v>0</v>
      </c>
      <c r="M2" s="47">
        <f>SUMIFS('WO Details'!E:E, 'WO Details'!A:A,Table1[WO '#], 'WO Details'!F:F, "Yes")</f>
        <v>0</v>
      </c>
      <c r="N2" s="47">
        <f>SUMIFS('WO Details'!E:E, 'WO Details'!A:A, Table1[WO '#], 'WO Details'!C:C, "Sub/Supplier", 'WO Details'!G:G, "Yes")</f>
        <v>0</v>
      </c>
      <c r="O2" s="47">
        <f>SUMIFS('WO Details'!E:E, 'WO Details'!A:A,Table1[WO '#], 'WO Details'!G:G, "Yes")</f>
        <v>0</v>
      </c>
      <c r="P2" s="47">
        <f>SUMIFS('WO Details'!E:E, 'WO Details'!A:A, Table1[WO '#], 'WO Details'!C:C, "Sub/Supplier", 'WO Details'!H:H, "Yes")</f>
        <v>0</v>
      </c>
      <c r="Q2" s="47">
        <f>SUMIFS('WO Details'!E:E, 'WO Details'!A:A,Table1[WO '#], 'WO Details'!H:H, "Yes")</f>
        <v>0</v>
      </c>
      <c r="R2" s="47">
        <f>SUMIFS('WO Details'!E:E, 'WO Details'!A:A, Table1[WO '#], 'WO Details'!C:C, "Sub/Supplier", 'WO Details'!I:I, "Yes")</f>
        <v>0</v>
      </c>
      <c r="S2" s="47">
        <f>SUMIFS('WO Details'!E:E, 'WO Details'!A:A,Table1[WO '#], 'WO Details'!I:I, "Yes")</f>
        <v>0</v>
      </c>
      <c r="T2" s="47">
        <f>SUMIFS('WO Details'!E:E, 'WO Details'!A:A, Table1[WO '#], 'WO Details'!C:C, "Sub/Supplier", 'WO Details'!J:J, "Yes")</f>
        <v>0</v>
      </c>
      <c r="U2" s="47">
        <f>SUMIFS('WO Details'!E:E, 'WO Details'!A:A,Table1[WO '#], 'WO Details'!J:J, "Yes")</f>
        <v>0</v>
      </c>
      <c r="V2" s="47">
        <f>SUMIFS('WO Details'!E:E, 'WO Details'!A:A, Table1[WO '#], 'WO Details'!C:C, "Sub/Supplier", 'WO Details'!K:K, "Yes")</f>
        <v>0</v>
      </c>
      <c r="W2" s="47">
        <f>SUMIFS('WO Details'!E:E, 'WO Details'!A:A,Table1[WO '#], 'WO Details'!K:K, "Yes")</f>
        <v>0</v>
      </c>
      <c r="X2" s="47">
        <f>SUMIFS('WO Details'!E:E, 'WO Details'!A:A, Table1[WO '#], 'WO Details'!C:C, "Sub/Supplier", 'WO Details'!L:L, "Yes")</f>
        <v>0</v>
      </c>
      <c r="Y2" s="47">
        <f>SUMIFS('WO Details'!E:E, 'WO Details'!A:A,Table1[WO '#], 'WO Details'!L:L, "Yes")</f>
        <v>0</v>
      </c>
      <c r="Z2" s="47">
        <f>SUMIFS('WO Details'!E:E, 'WO Details'!A:A, Table1[WO '#], 'WO Details'!C:C, "Sub/Supplier", 'WO Details'!M:M, "Yes")</f>
        <v>0</v>
      </c>
      <c r="AA2" s="47">
        <f>SUMIFS('WO Details'!E:E, 'WO Details'!A:A,Table1[WO '#], 'WO Details'!M:M, "Yes")</f>
        <v>0</v>
      </c>
    </row>
    <row r="3" spans="1:27" x14ac:dyDescent="0.25">
      <c r="A3" s="69"/>
      <c r="B3" s="29"/>
      <c r="C3" s="70"/>
      <c r="D3" s="43" t="s">
        <v>61</v>
      </c>
      <c r="E3" s="41"/>
      <c r="F3" s="41"/>
      <c r="G3" s="31"/>
      <c r="H3" s="31"/>
      <c r="I3" s="42"/>
      <c r="J3" s="47">
        <f>SUMIFS('WO Details'!E:E, 'WO Details'!A:A, Table1[WO '#], 'WO Details'!C:C, "Sub/Supplier")</f>
        <v>0</v>
      </c>
      <c r="K3" s="47">
        <f>SUMIF('WO Details'!A:A, Table1[WO '#], 'WO Details'!E:E)</f>
        <v>0</v>
      </c>
      <c r="L3" s="47">
        <f>SUMIFS('WO Details'!E:E, 'WO Details'!A:A, Table1[WO '#], 'WO Details'!C:C, "Sub/Supplier", 'WO Details'!F:F, "Yes")</f>
        <v>0</v>
      </c>
      <c r="M3" s="47">
        <f>SUMIFS('WO Details'!E:E, 'WO Details'!A:A,Table1[WO '#], 'WO Details'!F:F, "Yes")</f>
        <v>0</v>
      </c>
      <c r="N3" s="47">
        <f>SUMIFS('WO Details'!E:E, 'WO Details'!A:A, Table1[WO '#], 'WO Details'!C:C, "Sub/Supplier", 'WO Details'!G:G, "Yes")</f>
        <v>0</v>
      </c>
      <c r="O3" s="47">
        <f>SUMIFS('WO Details'!E:E, 'WO Details'!A:A,Table1[WO '#], 'WO Details'!G:G, "Yes")</f>
        <v>0</v>
      </c>
      <c r="P3" s="47">
        <f>SUMIFS('WO Details'!E:E, 'WO Details'!A:A, Table1[WO '#], 'WO Details'!C:C, "Sub/Supplier", 'WO Details'!H:H, "Yes")</f>
        <v>0</v>
      </c>
      <c r="Q3" s="47">
        <f>SUMIFS('WO Details'!E:E, 'WO Details'!A:A,Table1[WO '#], 'WO Details'!H:H, "Yes")</f>
        <v>0</v>
      </c>
      <c r="R3" s="47">
        <f>SUMIFS('WO Details'!E:E, 'WO Details'!A:A, Table1[WO '#], 'WO Details'!C:C, "Sub/Supplier", 'WO Details'!I:I, "Yes")</f>
        <v>0</v>
      </c>
      <c r="S3" s="47">
        <f>SUMIFS('WO Details'!E:E, 'WO Details'!A:A,Table1[WO '#], 'WO Details'!I:I, "Yes")</f>
        <v>0</v>
      </c>
      <c r="T3" s="47">
        <f>SUMIFS('WO Details'!E:E, 'WO Details'!A:A, Table1[WO '#], 'WO Details'!C:C, "Sub/Supplier", 'WO Details'!J:J, "Yes")</f>
        <v>0</v>
      </c>
      <c r="U3" s="47">
        <f>SUMIFS('WO Details'!E:E, 'WO Details'!A:A,Table1[WO '#], 'WO Details'!J:J, "Yes")</f>
        <v>0</v>
      </c>
      <c r="V3" s="47">
        <f>SUMIFS('WO Details'!E:E, 'WO Details'!A:A, Table1[WO '#], 'WO Details'!C:C, "Sub/Supplier", 'WO Details'!K:K, "Yes")</f>
        <v>0</v>
      </c>
      <c r="W3" s="47">
        <f>SUMIFS('WO Details'!E:E, 'WO Details'!A:A,Table1[WO '#], 'WO Details'!K:K, "Yes")</f>
        <v>0</v>
      </c>
      <c r="X3" s="47">
        <f>SUMIFS('WO Details'!E:E, 'WO Details'!A:A, Table1[WO '#], 'WO Details'!C:C, "Sub/Supplier", 'WO Details'!L:L, "Yes")</f>
        <v>0</v>
      </c>
      <c r="Y3" s="47">
        <f>SUMIFS('WO Details'!E:E, 'WO Details'!A:A,Table1[WO '#], 'WO Details'!L:L, "Yes")</f>
        <v>0</v>
      </c>
      <c r="Z3" s="47">
        <f>SUMIFS('WO Details'!E:E, 'WO Details'!A:A, Table1[WO '#], 'WO Details'!C:C, "Sub/Supplier", 'WO Details'!M:M, "Yes")</f>
        <v>0</v>
      </c>
      <c r="AA3" s="47">
        <f>SUMIFS('WO Details'!E:E, 'WO Details'!A:A,Table1[WO '#], 'WO Details'!M:M, "Yes")</f>
        <v>0</v>
      </c>
    </row>
    <row r="4" spans="1:27" x14ac:dyDescent="0.25">
      <c r="A4" s="40"/>
      <c r="B4" s="29"/>
      <c r="C4" s="29"/>
      <c r="D4" s="43"/>
      <c r="E4" s="41"/>
      <c r="F4" s="41"/>
      <c r="G4" s="31"/>
      <c r="H4" s="31"/>
      <c r="I4" s="42"/>
      <c r="J4" s="47">
        <f>SUMIFS('WO Details'!E:E, 'WO Details'!A:A, Table1[WO '#], 'WO Details'!C:C, "Sub/Supplier")</f>
        <v>0</v>
      </c>
      <c r="K4" s="47">
        <f>SUMIF('WO Details'!A:A, Table1[WO '#], 'WO Details'!E:E)</f>
        <v>0</v>
      </c>
      <c r="L4" s="47">
        <f>SUMIFS('WO Details'!E:E, 'WO Details'!A:A, Table1[WO '#], 'WO Details'!C:C, "Sub/Supplier", 'WO Details'!F:F, "Yes")</f>
        <v>0</v>
      </c>
      <c r="M4" s="47">
        <f>SUMIFS('WO Details'!E:E, 'WO Details'!A:A,Table1[WO '#], 'WO Details'!F:F, "Yes")</f>
        <v>0</v>
      </c>
      <c r="N4" s="47">
        <f>SUMIFS('WO Details'!E:E, 'WO Details'!A:A, Table1[WO '#], 'WO Details'!C:C, "Sub/Supplier", 'WO Details'!G:G, "Yes")</f>
        <v>0</v>
      </c>
      <c r="O4" s="47">
        <f>SUMIFS('WO Details'!E:E, 'WO Details'!A:A,Table1[WO '#], 'WO Details'!G:G, "Yes")</f>
        <v>0</v>
      </c>
      <c r="P4" s="47">
        <f>SUMIFS('WO Details'!E:E, 'WO Details'!A:A, Table1[WO '#], 'WO Details'!C:C, "Sub/Supplier", 'WO Details'!H:H, "Yes")</f>
        <v>0</v>
      </c>
      <c r="Q4" s="47">
        <f>SUMIFS('WO Details'!E:E, 'WO Details'!A:A,Table1[WO '#], 'WO Details'!H:H, "Yes")</f>
        <v>0</v>
      </c>
      <c r="R4" s="47">
        <f>SUMIFS('WO Details'!E:E, 'WO Details'!A:A, Table1[WO '#], 'WO Details'!C:C, "Sub/Supplier", 'WO Details'!I:I, "Yes")</f>
        <v>0</v>
      </c>
      <c r="S4" s="47">
        <f>SUMIFS('WO Details'!E:E, 'WO Details'!A:A,Table1[WO '#], 'WO Details'!I:I, "Yes")</f>
        <v>0</v>
      </c>
      <c r="T4" s="47">
        <f>SUMIFS('WO Details'!E:E, 'WO Details'!A:A, Table1[WO '#], 'WO Details'!C:C, "Sub/Supplier", 'WO Details'!J:J, "Yes")</f>
        <v>0</v>
      </c>
      <c r="U4" s="47">
        <f>SUMIFS('WO Details'!E:E, 'WO Details'!A:A,Table1[WO '#], 'WO Details'!J:J, "Yes")</f>
        <v>0</v>
      </c>
      <c r="V4" s="47">
        <f>SUMIFS('WO Details'!E:E, 'WO Details'!A:A, Table1[WO '#], 'WO Details'!C:C, "Sub/Supplier", 'WO Details'!K:K, "Yes")</f>
        <v>0</v>
      </c>
      <c r="W4" s="47">
        <f>SUMIFS('WO Details'!E:E, 'WO Details'!A:A,Table1[WO '#], 'WO Details'!K:K, "Yes")</f>
        <v>0</v>
      </c>
      <c r="X4" s="47">
        <f>SUMIFS('WO Details'!E:E, 'WO Details'!A:A, Table1[WO '#], 'WO Details'!C:C, "Sub/Supplier", 'WO Details'!L:L, "Yes")</f>
        <v>0</v>
      </c>
      <c r="Y4" s="47">
        <f>SUMIFS('WO Details'!E:E, 'WO Details'!A:A,Table1[WO '#], 'WO Details'!L:L, "Yes")</f>
        <v>0</v>
      </c>
      <c r="Z4" s="47">
        <f>SUMIFS('WO Details'!E:E, 'WO Details'!A:A, Table1[WO '#], 'WO Details'!C:C, "Sub/Supplier", 'WO Details'!M:M, "Yes")</f>
        <v>0</v>
      </c>
      <c r="AA4" s="47">
        <f>SUMIFS('WO Details'!E:E, 'WO Details'!A:A,Table1[WO '#], 'WO Details'!M:M, "Yes")</f>
        <v>0</v>
      </c>
    </row>
    <row r="5" spans="1:27" x14ac:dyDescent="0.25">
      <c r="A5" s="40"/>
      <c r="B5" s="29"/>
      <c r="C5" s="29"/>
      <c r="D5" s="43"/>
      <c r="E5" s="41"/>
      <c r="F5" s="41"/>
      <c r="G5" s="31"/>
      <c r="H5" s="31"/>
      <c r="I5" s="42"/>
      <c r="J5" s="47">
        <f>SUMIFS('WO Details'!E:E, 'WO Details'!A:A, Table1[WO '#], 'WO Details'!C:C, "Sub/Supplier")</f>
        <v>0</v>
      </c>
      <c r="K5" s="47">
        <f>SUMIF('WO Details'!A:A, Table1[WO '#], 'WO Details'!E:E)</f>
        <v>0</v>
      </c>
      <c r="L5" s="47">
        <f>SUMIFS('WO Details'!E:E, 'WO Details'!A:A, Table1[WO '#], 'WO Details'!C:C, "Sub/Supplier", 'WO Details'!F:F, "Yes")</f>
        <v>0</v>
      </c>
      <c r="M5" s="47">
        <f>SUMIFS('WO Details'!E:E, 'WO Details'!A:A,Table1[WO '#], 'WO Details'!F:F, "Yes")</f>
        <v>0</v>
      </c>
      <c r="N5" s="47">
        <f>SUMIFS('WO Details'!E:E, 'WO Details'!A:A, Table1[WO '#], 'WO Details'!C:C, "Sub/Supplier", 'WO Details'!G:G, "Yes")</f>
        <v>0</v>
      </c>
      <c r="O5" s="47">
        <f>SUMIFS('WO Details'!E:E, 'WO Details'!A:A,Table1[WO '#], 'WO Details'!G:G, "Yes")</f>
        <v>0</v>
      </c>
      <c r="P5" s="47">
        <f>SUMIFS('WO Details'!E:E, 'WO Details'!A:A, Table1[WO '#], 'WO Details'!C:C, "Sub/Supplier", 'WO Details'!H:H, "Yes")</f>
        <v>0</v>
      </c>
      <c r="Q5" s="47">
        <f>SUMIFS('WO Details'!E:E, 'WO Details'!A:A,Table1[WO '#], 'WO Details'!H:H, "Yes")</f>
        <v>0</v>
      </c>
      <c r="R5" s="47">
        <f>SUMIFS('WO Details'!E:E, 'WO Details'!A:A, Table1[WO '#], 'WO Details'!C:C, "Sub/Supplier", 'WO Details'!I:I, "Yes")</f>
        <v>0</v>
      </c>
      <c r="S5" s="47">
        <f>SUMIFS('WO Details'!E:E, 'WO Details'!A:A,Table1[WO '#], 'WO Details'!I:I, "Yes")</f>
        <v>0</v>
      </c>
      <c r="T5" s="47">
        <f>SUMIFS('WO Details'!E:E, 'WO Details'!A:A, Table1[WO '#], 'WO Details'!C:C, "Sub/Supplier", 'WO Details'!J:J, "Yes")</f>
        <v>0</v>
      </c>
      <c r="U5" s="47">
        <f>SUMIFS('WO Details'!E:E, 'WO Details'!A:A,Table1[WO '#], 'WO Details'!J:J, "Yes")</f>
        <v>0</v>
      </c>
      <c r="V5" s="47">
        <f>SUMIFS('WO Details'!E:E, 'WO Details'!A:A, Table1[WO '#], 'WO Details'!C:C, "Sub/Supplier", 'WO Details'!K:K, "Yes")</f>
        <v>0</v>
      </c>
      <c r="W5" s="47">
        <f>SUMIFS('WO Details'!E:E, 'WO Details'!A:A,Table1[WO '#], 'WO Details'!K:K, "Yes")</f>
        <v>0</v>
      </c>
      <c r="X5" s="47">
        <f>SUMIFS('WO Details'!E:E, 'WO Details'!A:A, Table1[WO '#], 'WO Details'!C:C, "Sub/Supplier", 'WO Details'!L:L, "Yes")</f>
        <v>0</v>
      </c>
      <c r="Y5" s="47">
        <f>SUMIFS('WO Details'!E:E, 'WO Details'!A:A,Table1[WO '#], 'WO Details'!L:L, "Yes")</f>
        <v>0</v>
      </c>
      <c r="Z5" s="47">
        <f>SUMIFS('WO Details'!E:E, 'WO Details'!A:A, Table1[WO '#], 'WO Details'!C:C, "Sub/Supplier", 'WO Details'!M:M, "Yes")</f>
        <v>0</v>
      </c>
      <c r="AA5" s="47">
        <f>SUMIFS('WO Details'!E:E, 'WO Details'!A:A,Table1[WO '#], 'WO Details'!M:M, "Yes")</f>
        <v>0</v>
      </c>
    </row>
    <row r="6" spans="1:27" x14ac:dyDescent="0.25">
      <c r="A6" s="40"/>
      <c r="B6" s="29"/>
      <c r="C6" s="29"/>
      <c r="D6" s="43"/>
      <c r="E6" s="41"/>
      <c r="F6" s="41"/>
      <c r="G6" s="31"/>
      <c r="H6" s="31"/>
      <c r="I6" s="42"/>
      <c r="J6" s="47">
        <f>SUMIFS('WO Details'!E:E, 'WO Details'!A:A, Table1[WO '#], 'WO Details'!C:C, "Sub/Supplier")</f>
        <v>0</v>
      </c>
      <c r="K6" s="47">
        <f>SUMIF('WO Details'!A:A, Table1[WO '#], 'WO Details'!E:E)</f>
        <v>0</v>
      </c>
      <c r="L6" s="47">
        <f>SUMIFS('WO Details'!E:E, 'WO Details'!A:A, Table1[WO '#], 'WO Details'!C:C, "Sub/Supplier", 'WO Details'!F:F, "Yes")</f>
        <v>0</v>
      </c>
      <c r="M6" s="47">
        <f>SUMIFS('WO Details'!E:E, 'WO Details'!A:A,Table1[WO '#], 'WO Details'!F:F, "Yes")</f>
        <v>0</v>
      </c>
      <c r="N6" s="47">
        <f>SUMIFS('WO Details'!E:E, 'WO Details'!A:A, Table1[WO '#], 'WO Details'!C:C, "Sub/Supplier", 'WO Details'!G:G, "Yes")</f>
        <v>0</v>
      </c>
      <c r="O6" s="47">
        <f>SUMIFS('WO Details'!E:E, 'WO Details'!A:A,Table1[WO '#], 'WO Details'!G:G, "Yes")</f>
        <v>0</v>
      </c>
      <c r="P6" s="47">
        <f>SUMIFS('WO Details'!E:E, 'WO Details'!A:A, Table1[WO '#], 'WO Details'!C:C, "Sub/Supplier", 'WO Details'!H:H, "Yes")</f>
        <v>0</v>
      </c>
      <c r="Q6" s="47">
        <f>SUMIFS('WO Details'!E:E, 'WO Details'!A:A,Table1[WO '#], 'WO Details'!H:H, "Yes")</f>
        <v>0</v>
      </c>
      <c r="R6" s="47">
        <f>SUMIFS('WO Details'!E:E, 'WO Details'!A:A, Table1[WO '#], 'WO Details'!C:C, "Sub/Supplier", 'WO Details'!I:I, "Yes")</f>
        <v>0</v>
      </c>
      <c r="S6" s="47">
        <f>SUMIFS('WO Details'!E:E, 'WO Details'!A:A,Table1[WO '#], 'WO Details'!I:I, "Yes")</f>
        <v>0</v>
      </c>
      <c r="T6" s="47">
        <f>SUMIFS('WO Details'!E:E, 'WO Details'!A:A, Table1[WO '#], 'WO Details'!C:C, "Sub/Supplier", 'WO Details'!J:J, "Yes")</f>
        <v>0</v>
      </c>
      <c r="U6" s="47">
        <f>SUMIFS('WO Details'!E:E, 'WO Details'!A:A,Table1[WO '#], 'WO Details'!J:J, "Yes")</f>
        <v>0</v>
      </c>
      <c r="V6" s="47">
        <f>SUMIFS('WO Details'!E:E, 'WO Details'!A:A, Table1[WO '#], 'WO Details'!C:C, "Sub/Supplier", 'WO Details'!K:K, "Yes")</f>
        <v>0</v>
      </c>
      <c r="W6" s="47">
        <f>SUMIFS('WO Details'!E:E, 'WO Details'!A:A,Table1[WO '#], 'WO Details'!K:K, "Yes")</f>
        <v>0</v>
      </c>
      <c r="X6" s="47">
        <f>SUMIFS('WO Details'!E:E, 'WO Details'!A:A, Table1[WO '#], 'WO Details'!C:C, "Sub/Supplier", 'WO Details'!L:L, "Yes")</f>
        <v>0</v>
      </c>
      <c r="Y6" s="47">
        <f>SUMIFS('WO Details'!E:E, 'WO Details'!A:A,Table1[WO '#], 'WO Details'!L:L, "Yes")</f>
        <v>0</v>
      </c>
      <c r="Z6" s="47">
        <f>SUMIFS('WO Details'!E:E, 'WO Details'!A:A, Table1[WO '#], 'WO Details'!C:C, "Sub/Supplier", 'WO Details'!M:M, "Yes")</f>
        <v>0</v>
      </c>
      <c r="AA6" s="47">
        <f>SUMIFS('WO Details'!E:E, 'WO Details'!A:A,Table1[WO '#], 'WO Details'!M:M, "Yes")</f>
        <v>0</v>
      </c>
    </row>
    <row r="7" spans="1:27" x14ac:dyDescent="0.25">
      <c r="A7" s="40"/>
      <c r="B7" s="29"/>
      <c r="C7" s="29"/>
      <c r="D7" s="43"/>
      <c r="E7" s="41"/>
      <c r="F7" s="41"/>
      <c r="G7" s="31"/>
      <c r="H7" s="31"/>
      <c r="I7" s="42"/>
      <c r="J7" s="47">
        <f>SUMIFS('WO Details'!E:E, 'WO Details'!A:A, Table1[WO '#], 'WO Details'!C:C, "Sub/Supplier")</f>
        <v>0</v>
      </c>
      <c r="K7" s="47">
        <f>SUMIF('WO Details'!A:A, Table1[WO '#], 'WO Details'!E:E)</f>
        <v>0</v>
      </c>
      <c r="L7" s="47">
        <f>SUMIFS('WO Details'!E:E, 'WO Details'!A:A, Table1[WO '#], 'WO Details'!C:C, "Sub/Supplier", 'WO Details'!F:F, "Yes")</f>
        <v>0</v>
      </c>
      <c r="M7" s="47">
        <f>SUMIFS('WO Details'!E:E, 'WO Details'!A:A,Table1[WO '#], 'WO Details'!F:F, "Yes")</f>
        <v>0</v>
      </c>
      <c r="N7" s="47">
        <f>SUMIFS('WO Details'!E:E, 'WO Details'!A:A, Table1[WO '#], 'WO Details'!C:C, "Sub/Supplier", 'WO Details'!G:G, "Yes")</f>
        <v>0</v>
      </c>
      <c r="O7" s="47">
        <f>SUMIFS('WO Details'!E:E, 'WO Details'!A:A,Table1[WO '#], 'WO Details'!G:G, "Yes")</f>
        <v>0</v>
      </c>
      <c r="P7" s="47">
        <f>SUMIFS('WO Details'!E:E, 'WO Details'!A:A, Table1[WO '#], 'WO Details'!C:C, "Sub/Supplier", 'WO Details'!H:H, "Yes")</f>
        <v>0</v>
      </c>
      <c r="Q7" s="47">
        <f>SUMIFS('WO Details'!E:E, 'WO Details'!A:A,Table1[WO '#], 'WO Details'!H:H, "Yes")</f>
        <v>0</v>
      </c>
      <c r="R7" s="47">
        <f>SUMIFS('WO Details'!E:E, 'WO Details'!A:A, Table1[WO '#], 'WO Details'!C:C, "Sub/Supplier", 'WO Details'!I:I, "Yes")</f>
        <v>0</v>
      </c>
      <c r="S7" s="47">
        <f>SUMIFS('WO Details'!E:E, 'WO Details'!A:A,Table1[WO '#], 'WO Details'!I:I, "Yes")</f>
        <v>0</v>
      </c>
      <c r="T7" s="47">
        <f>SUMIFS('WO Details'!E:E, 'WO Details'!A:A, Table1[WO '#], 'WO Details'!C:C, "Sub/Supplier", 'WO Details'!J:J, "Yes")</f>
        <v>0</v>
      </c>
      <c r="U7" s="47">
        <f>SUMIFS('WO Details'!E:E, 'WO Details'!A:A,Table1[WO '#], 'WO Details'!J:J, "Yes")</f>
        <v>0</v>
      </c>
      <c r="V7" s="47">
        <f>SUMIFS('WO Details'!E:E, 'WO Details'!A:A, Table1[WO '#], 'WO Details'!C:C, "Sub/Supplier", 'WO Details'!K:K, "Yes")</f>
        <v>0</v>
      </c>
      <c r="W7" s="47">
        <f>SUMIFS('WO Details'!E:E, 'WO Details'!A:A,Table1[WO '#], 'WO Details'!K:K, "Yes")</f>
        <v>0</v>
      </c>
      <c r="X7" s="47">
        <f>SUMIFS('WO Details'!E:E, 'WO Details'!A:A, Table1[WO '#], 'WO Details'!C:C, "Sub/Supplier", 'WO Details'!L:L, "Yes")</f>
        <v>0</v>
      </c>
      <c r="Y7" s="47">
        <f>SUMIFS('WO Details'!E:E, 'WO Details'!A:A,Table1[WO '#], 'WO Details'!L:L, "Yes")</f>
        <v>0</v>
      </c>
      <c r="Z7" s="47">
        <f>SUMIFS('WO Details'!E:E, 'WO Details'!A:A, Table1[WO '#], 'WO Details'!C:C, "Sub/Supplier", 'WO Details'!M:M, "Yes")</f>
        <v>0</v>
      </c>
      <c r="AA7" s="47">
        <f>SUMIFS('WO Details'!E:E, 'WO Details'!A:A,Table1[WO '#], 'WO Details'!M:M, "Yes")</f>
        <v>0</v>
      </c>
    </row>
    <row r="8" spans="1:27" x14ac:dyDescent="0.25">
      <c r="A8" s="40"/>
      <c r="B8" s="29"/>
      <c r="C8" s="29"/>
      <c r="D8" s="43"/>
      <c r="E8" s="41"/>
      <c r="F8" s="41"/>
      <c r="G8" s="31"/>
      <c r="H8" s="31"/>
      <c r="I8" s="42"/>
      <c r="J8" s="47">
        <f>SUMIFS('WO Details'!E:E, 'WO Details'!A:A, Table1[WO '#], 'WO Details'!C:C, "Sub/Supplier")</f>
        <v>0</v>
      </c>
      <c r="K8" s="47">
        <f>SUMIF('WO Details'!A:A, Table1[WO '#], 'WO Details'!E:E)</f>
        <v>0</v>
      </c>
      <c r="L8" s="47">
        <f>SUMIFS('WO Details'!E:E, 'WO Details'!A:A, Table1[WO '#], 'WO Details'!C:C, "Sub/Supplier", 'WO Details'!F:F, "Yes")</f>
        <v>0</v>
      </c>
      <c r="M8" s="47">
        <f>SUMIFS('WO Details'!E:E, 'WO Details'!A:A,Table1[WO '#], 'WO Details'!F:F, "Yes")</f>
        <v>0</v>
      </c>
      <c r="N8" s="47">
        <f>SUMIFS('WO Details'!E:E, 'WO Details'!A:A, Table1[WO '#], 'WO Details'!C:C, "Sub/Supplier", 'WO Details'!G:G, "Yes")</f>
        <v>0</v>
      </c>
      <c r="O8" s="47">
        <f>SUMIFS('WO Details'!E:E, 'WO Details'!A:A,Table1[WO '#], 'WO Details'!G:G, "Yes")</f>
        <v>0</v>
      </c>
      <c r="P8" s="47">
        <f>SUMIFS('WO Details'!E:E, 'WO Details'!A:A, Table1[WO '#], 'WO Details'!C:C, "Sub/Supplier", 'WO Details'!H:H, "Yes")</f>
        <v>0</v>
      </c>
      <c r="Q8" s="47">
        <f>SUMIFS('WO Details'!E:E, 'WO Details'!A:A,Table1[WO '#], 'WO Details'!H:H, "Yes")</f>
        <v>0</v>
      </c>
      <c r="R8" s="47">
        <f>SUMIFS('WO Details'!E:E, 'WO Details'!A:A, Table1[WO '#], 'WO Details'!C:C, "Sub/Supplier", 'WO Details'!I:I, "Yes")</f>
        <v>0</v>
      </c>
      <c r="S8" s="47">
        <f>SUMIFS('WO Details'!E:E, 'WO Details'!A:A,Table1[WO '#], 'WO Details'!I:I, "Yes")</f>
        <v>0</v>
      </c>
      <c r="T8" s="47">
        <f>SUMIFS('WO Details'!E:E, 'WO Details'!A:A, Table1[WO '#], 'WO Details'!C:C, "Sub/Supplier", 'WO Details'!J:J, "Yes")</f>
        <v>0</v>
      </c>
      <c r="U8" s="47">
        <f>SUMIFS('WO Details'!E:E, 'WO Details'!A:A,Table1[WO '#], 'WO Details'!J:J, "Yes")</f>
        <v>0</v>
      </c>
      <c r="V8" s="47">
        <f>SUMIFS('WO Details'!E:E, 'WO Details'!A:A, Table1[WO '#], 'WO Details'!C:C, "Sub/Supplier", 'WO Details'!K:K, "Yes")</f>
        <v>0</v>
      </c>
      <c r="W8" s="47">
        <f>SUMIFS('WO Details'!E:E, 'WO Details'!A:A,Table1[WO '#], 'WO Details'!K:K, "Yes")</f>
        <v>0</v>
      </c>
      <c r="X8" s="47">
        <f>SUMIFS('WO Details'!E:E, 'WO Details'!A:A, Table1[WO '#], 'WO Details'!C:C, "Sub/Supplier", 'WO Details'!L:L, "Yes")</f>
        <v>0</v>
      </c>
      <c r="Y8" s="47">
        <f>SUMIFS('WO Details'!E:E, 'WO Details'!A:A,Table1[WO '#], 'WO Details'!L:L, "Yes")</f>
        <v>0</v>
      </c>
      <c r="Z8" s="47">
        <f>SUMIFS('WO Details'!E:E, 'WO Details'!A:A, Table1[WO '#], 'WO Details'!C:C, "Sub/Supplier", 'WO Details'!M:M, "Yes")</f>
        <v>0</v>
      </c>
      <c r="AA8" s="47">
        <f>SUMIFS('WO Details'!E:E, 'WO Details'!A:A,Table1[WO '#], 'WO Details'!M:M, "Yes")</f>
        <v>0</v>
      </c>
    </row>
    <row r="9" spans="1:27" x14ac:dyDescent="0.25">
      <c r="A9" s="40"/>
      <c r="B9" s="29"/>
      <c r="C9" s="29"/>
      <c r="D9" s="43"/>
      <c r="E9" s="41"/>
      <c r="F9" s="41"/>
      <c r="G9" s="31"/>
      <c r="H9" s="31"/>
      <c r="I9" s="42"/>
      <c r="J9" s="47">
        <f>SUMIFS('WO Details'!E:E, 'WO Details'!A:A, Table1[WO '#], 'WO Details'!C:C, "Sub/Supplier")</f>
        <v>0</v>
      </c>
      <c r="K9" s="47">
        <f>SUMIF('WO Details'!A:A, Table1[WO '#], 'WO Details'!E:E)</f>
        <v>0</v>
      </c>
      <c r="L9" s="47">
        <f>SUMIFS('WO Details'!E:E, 'WO Details'!A:A, Table1[WO '#], 'WO Details'!C:C, "Sub/Supplier", 'WO Details'!F:F, "Yes")</f>
        <v>0</v>
      </c>
      <c r="M9" s="47">
        <f>SUMIFS('WO Details'!E:E, 'WO Details'!A:A,Table1[WO '#], 'WO Details'!F:F, "Yes")</f>
        <v>0</v>
      </c>
      <c r="N9" s="47">
        <f>SUMIFS('WO Details'!E:E, 'WO Details'!A:A, Table1[WO '#], 'WO Details'!C:C, "Sub/Supplier", 'WO Details'!G:G, "Yes")</f>
        <v>0</v>
      </c>
      <c r="O9" s="47">
        <f>SUMIFS('WO Details'!E:E, 'WO Details'!A:A,Table1[WO '#], 'WO Details'!G:G, "Yes")</f>
        <v>0</v>
      </c>
      <c r="P9" s="47">
        <f>SUMIFS('WO Details'!E:E, 'WO Details'!A:A, Table1[WO '#], 'WO Details'!C:C, "Sub/Supplier", 'WO Details'!H:H, "Yes")</f>
        <v>0</v>
      </c>
      <c r="Q9" s="47">
        <f>SUMIFS('WO Details'!E:E, 'WO Details'!A:A,Table1[WO '#], 'WO Details'!H:H, "Yes")</f>
        <v>0</v>
      </c>
      <c r="R9" s="47">
        <f>SUMIFS('WO Details'!E:E, 'WO Details'!A:A, Table1[WO '#], 'WO Details'!C:C, "Sub/Supplier", 'WO Details'!I:I, "Yes")</f>
        <v>0</v>
      </c>
      <c r="S9" s="47">
        <f>SUMIFS('WO Details'!E:E, 'WO Details'!A:A,Table1[WO '#], 'WO Details'!I:I, "Yes")</f>
        <v>0</v>
      </c>
      <c r="T9" s="47">
        <f>SUMIFS('WO Details'!E:E, 'WO Details'!A:A, Table1[WO '#], 'WO Details'!C:C, "Sub/Supplier", 'WO Details'!J:J, "Yes")</f>
        <v>0</v>
      </c>
      <c r="U9" s="47">
        <f>SUMIFS('WO Details'!E:E, 'WO Details'!A:A,Table1[WO '#], 'WO Details'!J:J, "Yes")</f>
        <v>0</v>
      </c>
      <c r="V9" s="47">
        <f>SUMIFS('WO Details'!E:E, 'WO Details'!A:A, Table1[WO '#], 'WO Details'!C:C, "Sub/Supplier", 'WO Details'!K:K, "Yes")</f>
        <v>0</v>
      </c>
      <c r="W9" s="47">
        <f>SUMIFS('WO Details'!E:E, 'WO Details'!A:A,Table1[WO '#], 'WO Details'!K:K, "Yes")</f>
        <v>0</v>
      </c>
      <c r="X9" s="47">
        <f>SUMIFS('WO Details'!E:E, 'WO Details'!A:A, Table1[WO '#], 'WO Details'!C:C, "Sub/Supplier", 'WO Details'!L:L, "Yes")</f>
        <v>0</v>
      </c>
      <c r="Y9" s="47">
        <f>SUMIFS('WO Details'!E:E, 'WO Details'!A:A,Table1[WO '#], 'WO Details'!L:L, "Yes")</f>
        <v>0</v>
      </c>
      <c r="Z9" s="47">
        <f>SUMIFS('WO Details'!E:E, 'WO Details'!A:A, Table1[WO '#], 'WO Details'!C:C, "Sub/Supplier", 'WO Details'!M:M, "Yes")</f>
        <v>0</v>
      </c>
      <c r="AA9" s="47">
        <f>SUMIFS('WO Details'!E:E, 'WO Details'!A:A,Table1[WO '#], 'WO Details'!M:M, "Yes")</f>
        <v>0</v>
      </c>
    </row>
    <row r="10" spans="1:27" x14ac:dyDescent="0.25">
      <c r="A10" s="40"/>
      <c r="B10" s="29"/>
      <c r="C10" s="29"/>
      <c r="D10" s="43"/>
      <c r="E10" s="41"/>
      <c r="F10" s="41"/>
      <c r="G10" s="31"/>
      <c r="H10" s="31"/>
      <c r="I10" s="42"/>
      <c r="J10" s="47">
        <f>SUMIFS('WO Details'!E:E, 'WO Details'!A:A, Table1[WO '#], 'WO Details'!C:C, "Sub/Supplier")</f>
        <v>0</v>
      </c>
      <c r="K10" s="47">
        <f>SUMIF('WO Details'!A:A, Table1[WO '#], 'WO Details'!E:E)</f>
        <v>0</v>
      </c>
      <c r="L10" s="47">
        <f>SUMIFS('WO Details'!E:E, 'WO Details'!A:A, Table1[WO '#], 'WO Details'!C:C, "Sub/Supplier", 'WO Details'!F:F, "Yes")</f>
        <v>0</v>
      </c>
      <c r="M10" s="47">
        <f>SUMIFS('WO Details'!E:E, 'WO Details'!A:A,Table1[WO '#], 'WO Details'!F:F, "Yes")</f>
        <v>0</v>
      </c>
      <c r="N10" s="47">
        <f>SUMIFS('WO Details'!E:E, 'WO Details'!A:A, Table1[WO '#], 'WO Details'!C:C, "Sub/Supplier", 'WO Details'!G:G, "Yes")</f>
        <v>0</v>
      </c>
      <c r="O10" s="47">
        <f>SUMIFS('WO Details'!E:E, 'WO Details'!A:A,Table1[WO '#], 'WO Details'!G:G, "Yes")</f>
        <v>0</v>
      </c>
      <c r="P10" s="47">
        <f>SUMIFS('WO Details'!E:E, 'WO Details'!A:A, Table1[WO '#], 'WO Details'!C:C, "Sub/Supplier", 'WO Details'!H:H, "Yes")</f>
        <v>0</v>
      </c>
      <c r="Q10" s="47">
        <f>SUMIFS('WO Details'!E:E, 'WO Details'!A:A,Table1[WO '#], 'WO Details'!H:H, "Yes")</f>
        <v>0</v>
      </c>
      <c r="R10" s="47">
        <f>SUMIFS('WO Details'!E:E, 'WO Details'!A:A, Table1[WO '#], 'WO Details'!C:C, "Sub/Supplier", 'WO Details'!I:I, "Yes")</f>
        <v>0</v>
      </c>
      <c r="S10" s="47">
        <f>SUMIFS('WO Details'!E:E, 'WO Details'!A:A,Table1[WO '#], 'WO Details'!I:I, "Yes")</f>
        <v>0</v>
      </c>
      <c r="T10" s="47">
        <f>SUMIFS('WO Details'!E:E, 'WO Details'!A:A, Table1[WO '#], 'WO Details'!C:C, "Sub/Supplier", 'WO Details'!J:J, "Yes")</f>
        <v>0</v>
      </c>
      <c r="U10" s="47">
        <f>SUMIFS('WO Details'!E:E, 'WO Details'!A:A,Table1[WO '#], 'WO Details'!J:J, "Yes")</f>
        <v>0</v>
      </c>
      <c r="V10" s="47">
        <f>SUMIFS('WO Details'!E:E, 'WO Details'!A:A, Table1[WO '#], 'WO Details'!C:C, "Sub/Supplier", 'WO Details'!K:K, "Yes")</f>
        <v>0</v>
      </c>
      <c r="W10" s="47">
        <f>SUMIFS('WO Details'!E:E, 'WO Details'!A:A,Table1[WO '#], 'WO Details'!K:K, "Yes")</f>
        <v>0</v>
      </c>
      <c r="X10" s="47">
        <f>SUMIFS('WO Details'!E:E, 'WO Details'!A:A, Table1[WO '#], 'WO Details'!C:C, "Sub/Supplier", 'WO Details'!L:L, "Yes")</f>
        <v>0</v>
      </c>
      <c r="Y10" s="47">
        <f>SUMIFS('WO Details'!E:E, 'WO Details'!A:A,Table1[WO '#], 'WO Details'!L:L, "Yes")</f>
        <v>0</v>
      </c>
      <c r="Z10" s="47">
        <f>SUMIFS('WO Details'!E:E, 'WO Details'!A:A, Table1[WO '#], 'WO Details'!C:C, "Sub/Supplier", 'WO Details'!M:M, "Yes")</f>
        <v>0</v>
      </c>
      <c r="AA10" s="47">
        <f>SUMIFS('WO Details'!E:E, 'WO Details'!A:A,Table1[WO '#], 'WO Details'!M:M, "Yes")</f>
        <v>0</v>
      </c>
    </row>
    <row r="11" spans="1:27" x14ac:dyDescent="0.25">
      <c r="A11" s="40"/>
      <c r="B11" s="29"/>
      <c r="C11" s="29"/>
      <c r="D11" s="43"/>
      <c r="E11" s="41"/>
      <c r="F11" s="41"/>
      <c r="G11" s="31"/>
      <c r="H11" s="31"/>
      <c r="I11" s="42"/>
      <c r="J11" s="47">
        <f>SUMIFS('WO Details'!E:E, 'WO Details'!A:A, Table1[WO '#], 'WO Details'!C:C, "Sub/Supplier")</f>
        <v>0</v>
      </c>
      <c r="K11" s="47">
        <f>SUMIF('WO Details'!A:A, Table1[WO '#], 'WO Details'!E:E)</f>
        <v>0</v>
      </c>
      <c r="L11" s="47">
        <f>SUMIFS('WO Details'!E:E, 'WO Details'!A:A, Table1[WO '#], 'WO Details'!C:C, "Sub/Supplier", 'WO Details'!F:F, "Yes")</f>
        <v>0</v>
      </c>
      <c r="M11" s="47">
        <f>SUMIFS('WO Details'!E:E, 'WO Details'!A:A,Table1[WO '#], 'WO Details'!F:F, "Yes")</f>
        <v>0</v>
      </c>
      <c r="N11" s="47">
        <f>SUMIFS('WO Details'!E:E, 'WO Details'!A:A, Table1[WO '#], 'WO Details'!C:C, "Sub/Supplier", 'WO Details'!G:G, "Yes")</f>
        <v>0</v>
      </c>
      <c r="O11" s="47">
        <f>SUMIFS('WO Details'!E:E, 'WO Details'!A:A,Table1[WO '#], 'WO Details'!G:G, "Yes")</f>
        <v>0</v>
      </c>
      <c r="P11" s="47">
        <f>SUMIFS('WO Details'!E:E, 'WO Details'!A:A, Table1[WO '#], 'WO Details'!C:C, "Sub/Supplier", 'WO Details'!H:H, "Yes")</f>
        <v>0</v>
      </c>
      <c r="Q11" s="47">
        <f>SUMIFS('WO Details'!E:E, 'WO Details'!A:A,Table1[WO '#], 'WO Details'!H:H, "Yes")</f>
        <v>0</v>
      </c>
      <c r="R11" s="47">
        <f>SUMIFS('WO Details'!E:E, 'WO Details'!A:A, Table1[WO '#], 'WO Details'!C:C, "Sub/Supplier", 'WO Details'!I:I, "Yes")</f>
        <v>0</v>
      </c>
      <c r="S11" s="47">
        <f>SUMIFS('WO Details'!E:E, 'WO Details'!A:A,Table1[WO '#], 'WO Details'!I:I, "Yes")</f>
        <v>0</v>
      </c>
      <c r="T11" s="47">
        <f>SUMIFS('WO Details'!E:E, 'WO Details'!A:A, Table1[WO '#], 'WO Details'!C:C, "Sub/Supplier", 'WO Details'!J:J, "Yes")</f>
        <v>0</v>
      </c>
      <c r="U11" s="47">
        <f>SUMIFS('WO Details'!E:E, 'WO Details'!A:A,Table1[WO '#], 'WO Details'!J:J, "Yes")</f>
        <v>0</v>
      </c>
      <c r="V11" s="47">
        <f>SUMIFS('WO Details'!E:E, 'WO Details'!A:A, Table1[WO '#], 'WO Details'!C:C, "Sub/Supplier", 'WO Details'!K:K, "Yes")</f>
        <v>0</v>
      </c>
      <c r="W11" s="47">
        <f>SUMIFS('WO Details'!E:E, 'WO Details'!A:A,Table1[WO '#], 'WO Details'!K:K, "Yes")</f>
        <v>0</v>
      </c>
      <c r="X11" s="47">
        <f>SUMIFS('WO Details'!E:E, 'WO Details'!A:A, Table1[WO '#], 'WO Details'!C:C, "Sub/Supplier", 'WO Details'!L:L, "Yes")</f>
        <v>0</v>
      </c>
      <c r="Y11" s="47">
        <f>SUMIFS('WO Details'!E:E, 'WO Details'!A:A,Table1[WO '#], 'WO Details'!L:L, "Yes")</f>
        <v>0</v>
      </c>
      <c r="Z11" s="47">
        <f>SUMIFS('WO Details'!E:E, 'WO Details'!A:A, Table1[WO '#], 'WO Details'!C:C, "Sub/Supplier", 'WO Details'!M:M, "Yes")</f>
        <v>0</v>
      </c>
      <c r="AA11" s="47">
        <f>SUMIFS('WO Details'!E:E, 'WO Details'!A:A,Table1[WO '#], 'WO Details'!M:M, "Yes")</f>
        <v>0</v>
      </c>
    </row>
    <row r="12" spans="1:27" x14ac:dyDescent="0.25">
      <c r="A12" s="40"/>
      <c r="B12" s="29"/>
      <c r="C12" s="29"/>
      <c r="D12" s="43"/>
      <c r="E12" s="41"/>
      <c r="F12" s="41"/>
      <c r="G12" s="31"/>
      <c r="H12" s="31"/>
      <c r="I12" s="42"/>
      <c r="J12" s="47">
        <f>SUMIFS('WO Details'!E:E, 'WO Details'!A:A, Table1[WO '#], 'WO Details'!C:C, "Sub/Supplier")</f>
        <v>0</v>
      </c>
      <c r="K12" s="47">
        <f>SUMIF('WO Details'!A:A, Table1[WO '#], 'WO Details'!E:E)</f>
        <v>0</v>
      </c>
      <c r="L12" s="47">
        <f>SUMIFS('WO Details'!E:E, 'WO Details'!A:A, Table1[WO '#], 'WO Details'!C:C, "Sub/Supplier", 'WO Details'!F:F, "Yes")</f>
        <v>0</v>
      </c>
      <c r="M12" s="47">
        <f>SUMIFS('WO Details'!E:E, 'WO Details'!A:A,Table1[WO '#], 'WO Details'!F:F, "Yes")</f>
        <v>0</v>
      </c>
      <c r="N12" s="47">
        <f>SUMIFS('WO Details'!E:E, 'WO Details'!A:A, Table1[WO '#], 'WO Details'!C:C, "Sub/Supplier", 'WO Details'!G:G, "Yes")</f>
        <v>0</v>
      </c>
      <c r="O12" s="47">
        <f>SUMIFS('WO Details'!E:E, 'WO Details'!A:A,Table1[WO '#], 'WO Details'!G:G, "Yes")</f>
        <v>0</v>
      </c>
      <c r="P12" s="47">
        <f>SUMIFS('WO Details'!E:E, 'WO Details'!A:A, Table1[WO '#], 'WO Details'!C:C, "Sub/Supplier", 'WO Details'!H:H, "Yes")</f>
        <v>0</v>
      </c>
      <c r="Q12" s="47">
        <f>SUMIFS('WO Details'!E:E, 'WO Details'!A:A,Table1[WO '#], 'WO Details'!H:H, "Yes")</f>
        <v>0</v>
      </c>
      <c r="R12" s="47">
        <f>SUMIFS('WO Details'!E:E, 'WO Details'!A:A, Table1[WO '#], 'WO Details'!C:C, "Sub/Supplier", 'WO Details'!I:I, "Yes")</f>
        <v>0</v>
      </c>
      <c r="S12" s="47">
        <f>SUMIFS('WO Details'!E:E, 'WO Details'!A:A,Table1[WO '#], 'WO Details'!I:I, "Yes")</f>
        <v>0</v>
      </c>
      <c r="T12" s="47">
        <f>SUMIFS('WO Details'!E:E, 'WO Details'!A:A, Table1[WO '#], 'WO Details'!C:C, "Sub/Supplier", 'WO Details'!J:J, "Yes")</f>
        <v>0</v>
      </c>
      <c r="U12" s="47">
        <f>SUMIFS('WO Details'!E:E, 'WO Details'!A:A,Table1[WO '#], 'WO Details'!J:J, "Yes")</f>
        <v>0</v>
      </c>
      <c r="V12" s="47">
        <f>SUMIFS('WO Details'!E:E, 'WO Details'!A:A, Table1[WO '#], 'WO Details'!C:C, "Sub/Supplier", 'WO Details'!K:K, "Yes")</f>
        <v>0</v>
      </c>
      <c r="W12" s="47">
        <f>SUMIFS('WO Details'!E:E, 'WO Details'!A:A,Table1[WO '#], 'WO Details'!K:K, "Yes")</f>
        <v>0</v>
      </c>
      <c r="X12" s="47">
        <f>SUMIFS('WO Details'!E:E, 'WO Details'!A:A, Table1[WO '#], 'WO Details'!C:C, "Sub/Supplier", 'WO Details'!L:L, "Yes")</f>
        <v>0</v>
      </c>
      <c r="Y12" s="47">
        <f>SUMIFS('WO Details'!E:E, 'WO Details'!A:A,Table1[WO '#], 'WO Details'!L:L, "Yes")</f>
        <v>0</v>
      </c>
      <c r="Z12" s="47">
        <f>SUMIFS('WO Details'!E:E, 'WO Details'!A:A, Table1[WO '#], 'WO Details'!C:C, "Sub/Supplier", 'WO Details'!M:M, "Yes")</f>
        <v>0</v>
      </c>
      <c r="AA12" s="47">
        <f>SUMIFS('WO Details'!E:E, 'WO Details'!A:A,Table1[WO '#], 'WO Details'!M:M, "Yes")</f>
        <v>0</v>
      </c>
    </row>
    <row r="13" spans="1:27" x14ac:dyDescent="0.25">
      <c r="A13" s="40"/>
      <c r="B13" s="29"/>
      <c r="C13" s="29"/>
      <c r="D13" s="43"/>
      <c r="E13" s="41"/>
      <c r="F13" s="41"/>
      <c r="G13" s="31"/>
      <c r="H13" s="31"/>
      <c r="I13" s="42"/>
      <c r="J13" s="47">
        <f>SUMIFS('WO Details'!E:E, 'WO Details'!A:A, Table1[WO '#], 'WO Details'!C:C, "Sub/Supplier")</f>
        <v>0</v>
      </c>
      <c r="K13" s="47">
        <f>SUMIF('WO Details'!A:A, Table1[WO '#], 'WO Details'!E:E)</f>
        <v>0</v>
      </c>
      <c r="L13" s="47">
        <f>SUMIFS('WO Details'!E:E, 'WO Details'!A:A, Table1[WO '#], 'WO Details'!C:C, "Sub/Supplier", 'WO Details'!F:F, "Yes")</f>
        <v>0</v>
      </c>
      <c r="M13" s="47">
        <f>SUMIFS('WO Details'!E:E, 'WO Details'!A:A,Table1[WO '#], 'WO Details'!F:F, "Yes")</f>
        <v>0</v>
      </c>
      <c r="N13" s="47">
        <f>SUMIFS('WO Details'!E:E, 'WO Details'!A:A, Table1[WO '#], 'WO Details'!C:C, "Sub/Supplier", 'WO Details'!G:G, "Yes")</f>
        <v>0</v>
      </c>
      <c r="O13" s="47">
        <f>SUMIFS('WO Details'!E:E, 'WO Details'!A:A,Table1[WO '#], 'WO Details'!G:G, "Yes")</f>
        <v>0</v>
      </c>
      <c r="P13" s="47">
        <f>SUMIFS('WO Details'!E:E, 'WO Details'!A:A, Table1[WO '#], 'WO Details'!C:C, "Sub/Supplier", 'WO Details'!H:H, "Yes")</f>
        <v>0</v>
      </c>
      <c r="Q13" s="47">
        <f>SUMIFS('WO Details'!E:E, 'WO Details'!A:A,Table1[WO '#], 'WO Details'!H:H, "Yes")</f>
        <v>0</v>
      </c>
      <c r="R13" s="47">
        <f>SUMIFS('WO Details'!E:E, 'WO Details'!A:A, Table1[WO '#], 'WO Details'!C:C, "Sub/Supplier", 'WO Details'!I:I, "Yes")</f>
        <v>0</v>
      </c>
      <c r="S13" s="47">
        <f>SUMIFS('WO Details'!E:E, 'WO Details'!A:A,Table1[WO '#], 'WO Details'!I:I, "Yes")</f>
        <v>0</v>
      </c>
      <c r="T13" s="47">
        <f>SUMIFS('WO Details'!E:E, 'WO Details'!A:A, Table1[WO '#], 'WO Details'!C:C, "Sub/Supplier", 'WO Details'!J:J, "Yes")</f>
        <v>0</v>
      </c>
      <c r="U13" s="47">
        <f>SUMIFS('WO Details'!E:E, 'WO Details'!A:A,Table1[WO '#], 'WO Details'!J:J, "Yes")</f>
        <v>0</v>
      </c>
      <c r="V13" s="47">
        <f>SUMIFS('WO Details'!E:E, 'WO Details'!A:A, Table1[WO '#], 'WO Details'!C:C, "Sub/Supplier", 'WO Details'!K:K, "Yes")</f>
        <v>0</v>
      </c>
      <c r="W13" s="47">
        <f>SUMIFS('WO Details'!E:E, 'WO Details'!A:A,Table1[WO '#], 'WO Details'!K:K, "Yes")</f>
        <v>0</v>
      </c>
      <c r="X13" s="47">
        <f>SUMIFS('WO Details'!E:E, 'WO Details'!A:A, Table1[WO '#], 'WO Details'!C:C, "Sub/Supplier", 'WO Details'!L:L, "Yes")</f>
        <v>0</v>
      </c>
      <c r="Y13" s="47">
        <f>SUMIFS('WO Details'!E:E, 'WO Details'!A:A,Table1[WO '#], 'WO Details'!L:L, "Yes")</f>
        <v>0</v>
      </c>
      <c r="Z13" s="47">
        <f>SUMIFS('WO Details'!E:E, 'WO Details'!A:A, Table1[WO '#], 'WO Details'!C:C, "Sub/Supplier", 'WO Details'!M:M, "Yes")</f>
        <v>0</v>
      </c>
      <c r="AA13" s="47">
        <f>SUMIFS('WO Details'!E:E, 'WO Details'!A:A,Table1[WO '#], 'WO Details'!M:M, "Yes")</f>
        <v>0</v>
      </c>
    </row>
    <row r="14" spans="1:27" x14ac:dyDescent="0.25">
      <c r="A14" s="40"/>
      <c r="B14" s="29"/>
      <c r="C14" s="29"/>
      <c r="D14" s="43"/>
      <c r="E14" s="41"/>
      <c r="F14" s="41"/>
      <c r="G14" s="31"/>
      <c r="H14" s="31"/>
      <c r="I14" s="42"/>
      <c r="J14" s="47">
        <f>SUMIFS('WO Details'!E:E, 'WO Details'!A:A, Table1[WO '#], 'WO Details'!C:C, "Sub/Supplier")</f>
        <v>0</v>
      </c>
      <c r="K14" s="47">
        <f>SUMIF('WO Details'!A:A, Table1[WO '#], 'WO Details'!E:E)</f>
        <v>0</v>
      </c>
      <c r="L14" s="47">
        <f>SUMIFS('WO Details'!E:E, 'WO Details'!A:A, Table1[WO '#], 'WO Details'!C:C, "Sub/Supplier", 'WO Details'!F:F, "Yes")</f>
        <v>0</v>
      </c>
      <c r="M14" s="47">
        <f>SUMIFS('WO Details'!E:E, 'WO Details'!A:A,Table1[WO '#], 'WO Details'!F:F, "Yes")</f>
        <v>0</v>
      </c>
      <c r="N14" s="47">
        <f>SUMIFS('WO Details'!E:E, 'WO Details'!A:A, Table1[WO '#], 'WO Details'!C:C, "Sub/Supplier", 'WO Details'!G:G, "Yes")</f>
        <v>0</v>
      </c>
      <c r="O14" s="47">
        <f>SUMIFS('WO Details'!E:E, 'WO Details'!A:A,Table1[WO '#], 'WO Details'!G:G, "Yes")</f>
        <v>0</v>
      </c>
      <c r="P14" s="47">
        <f>SUMIFS('WO Details'!E:E, 'WO Details'!A:A, Table1[WO '#], 'WO Details'!C:C, "Sub/Supplier", 'WO Details'!H:H, "Yes")</f>
        <v>0</v>
      </c>
      <c r="Q14" s="47">
        <f>SUMIFS('WO Details'!E:E, 'WO Details'!A:A,Table1[WO '#], 'WO Details'!H:H, "Yes")</f>
        <v>0</v>
      </c>
      <c r="R14" s="47">
        <f>SUMIFS('WO Details'!E:E, 'WO Details'!A:A, Table1[WO '#], 'WO Details'!C:C, "Sub/Supplier", 'WO Details'!I:I, "Yes")</f>
        <v>0</v>
      </c>
      <c r="S14" s="47">
        <f>SUMIFS('WO Details'!E:E, 'WO Details'!A:A,Table1[WO '#], 'WO Details'!I:I, "Yes")</f>
        <v>0</v>
      </c>
      <c r="T14" s="47">
        <f>SUMIFS('WO Details'!E:E, 'WO Details'!A:A, Table1[WO '#], 'WO Details'!C:C, "Sub/Supplier", 'WO Details'!J:J, "Yes")</f>
        <v>0</v>
      </c>
      <c r="U14" s="47">
        <f>SUMIFS('WO Details'!E:E, 'WO Details'!A:A,Table1[WO '#], 'WO Details'!J:J, "Yes")</f>
        <v>0</v>
      </c>
      <c r="V14" s="47">
        <f>SUMIFS('WO Details'!E:E, 'WO Details'!A:A, Table1[WO '#], 'WO Details'!C:C, "Sub/Supplier", 'WO Details'!K:K, "Yes")</f>
        <v>0</v>
      </c>
      <c r="W14" s="47">
        <f>SUMIFS('WO Details'!E:E, 'WO Details'!A:A,Table1[WO '#], 'WO Details'!K:K, "Yes")</f>
        <v>0</v>
      </c>
      <c r="X14" s="47">
        <f>SUMIFS('WO Details'!E:E, 'WO Details'!A:A, Table1[WO '#], 'WO Details'!C:C, "Sub/Supplier", 'WO Details'!L:L, "Yes")</f>
        <v>0</v>
      </c>
      <c r="Y14" s="47">
        <f>SUMIFS('WO Details'!E:E, 'WO Details'!A:A,Table1[WO '#], 'WO Details'!L:L, "Yes")</f>
        <v>0</v>
      </c>
      <c r="Z14" s="47">
        <f>SUMIFS('WO Details'!E:E, 'WO Details'!A:A, Table1[WO '#], 'WO Details'!C:C, "Sub/Supplier", 'WO Details'!M:M, "Yes")</f>
        <v>0</v>
      </c>
      <c r="AA14" s="47">
        <f>SUMIFS('WO Details'!E:E, 'WO Details'!A:A,Table1[WO '#], 'WO Details'!M:M, "Yes")</f>
        <v>0</v>
      </c>
    </row>
    <row r="15" spans="1:27" x14ac:dyDescent="0.25">
      <c r="A15" s="40"/>
      <c r="B15" s="29"/>
      <c r="C15" s="29"/>
      <c r="D15" s="43"/>
      <c r="E15" s="41"/>
      <c r="F15" s="41"/>
      <c r="G15" s="31"/>
      <c r="H15" s="31"/>
      <c r="I15" s="42"/>
      <c r="J15" s="47">
        <f>SUMIFS('WO Details'!E:E, 'WO Details'!A:A, Table1[WO '#], 'WO Details'!C:C, "Sub/Supplier")</f>
        <v>0</v>
      </c>
      <c r="K15" s="47">
        <f>SUMIF('WO Details'!A:A, Table1[WO '#], 'WO Details'!E:E)</f>
        <v>0</v>
      </c>
      <c r="L15" s="47">
        <f>SUMIFS('WO Details'!E:E, 'WO Details'!A:A, Table1[WO '#], 'WO Details'!C:C, "Sub/Supplier", 'WO Details'!F:F, "Yes")</f>
        <v>0</v>
      </c>
      <c r="M15" s="47">
        <f>SUMIFS('WO Details'!E:E, 'WO Details'!A:A,Table1[WO '#], 'WO Details'!F:F, "Yes")</f>
        <v>0</v>
      </c>
      <c r="N15" s="47">
        <f>SUMIFS('WO Details'!E:E, 'WO Details'!A:A, Table1[WO '#], 'WO Details'!C:C, "Sub/Supplier", 'WO Details'!G:G, "Yes")</f>
        <v>0</v>
      </c>
      <c r="O15" s="47">
        <f>SUMIFS('WO Details'!E:E, 'WO Details'!A:A,Table1[WO '#], 'WO Details'!G:G, "Yes")</f>
        <v>0</v>
      </c>
      <c r="P15" s="47">
        <f>SUMIFS('WO Details'!E:E, 'WO Details'!A:A, Table1[WO '#], 'WO Details'!C:C, "Sub/Supplier", 'WO Details'!H:H, "Yes")</f>
        <v>0</v>
      </c>
      <c r="Q15" s="47">
        <f>SUMIFS('WO Details'!E:E, 'WO Details'!A:A,Table1[WO '#], 'WO Details'!H:H, "Yes")</f>
        <v>0</v>
      </c>
      <c r="R15" s="47">
        <f>SUMIFS('WO Details'!E:E, 'WO Details'!A:A, Table1[WO '#], 'WO Details'!C:C, "Sub/Supplier", 'WO Details'!I:I, "Yes")</f>
        <v>0</v>
      </c>
      <c r="S15" s="47">
        <f>SUMIFS('WO Details'!E:E, 'WO Details'!A:A,Table1[WO '#], 'WO Details'!I:I, "Yes")</f>
        <v>0</v>
      </c>
      <c r="T15" s="47">
        <f>SUMIFS('WO Details'!E:E, 'WO Details'!A:A, Table1[WO '#], 'WO Details'!C:C, "Sub/Supplier", 'WO Details'!J:J, "Yes")</f>
        <v>0</v>
      </c>
      <c r="U15" s="47">
        <f>SUMIFS('WO Details'!E:E, 'WO Details'!A:A,Table1[WO '#], 'WO Details'!J:J, "Yes")</f>
        <v>0</v>
      </c>
      <c r="V15" s="47">
        <f>SUMIFS('WO Details'!E:E, 'WO Details'!A:A, Table1[WO '#], 'WO Details'!C:C, "Sub/Supplier", 'WO Details'!K:K, "Yes")</f>
        <v>0</v>
      </c>
      <c r="W15" s="47">
        <f>SUMIFS('WO Details'!E:E, 'WO Details'!A:A,Table1[WO '#], 'WO Details'!K:K, "Yes")</f>
        <v>0</v>
      </c>
      <c r="X15" s="47">
        <f>SUMIFS('WO Details'!E:E, 'WO Details'!A:A, Table1[WO '#], 'WO Details'!C:C, "Sub/Supplier", 'WO Details'!L:L, "Yes")</f>
        <v>0</v>
      </c>
      <c r="Y15" s="47">
        <f>SUMIFS('WO Details'!E:E, 'WO Details'!A:A,Table1[WO '#], 'WO Details'!L:L, "Yes")</f>
        <v>0</v>
      </c>
      <c r="Z15" s="47">
        <f>SUMIFS('WO Details'!E:E, 'WO Details'!A:A, Table1[WO '#], 'WO Details'!C:C, "Sub/Supplier", 'WO Details'!M:M, "Yes")</f>
        <v>0</v>
      </c>
      <c r="AA15" s="47">
        <f>SUMIFS('WO Details'!E:E, 'WO Details'!A:A,Table1[WO '#], 'WO Details'!M:M, "Yes")</f>
        <v>0</v>
      </c>
    </row>
    <row r="16" spans="1:27" x14ac:dyDescent="0.25">
      <c r="A16" s="40"/>
      <c r="B16" s="29"/>
      <c r="C16" s="29"/>
      <c r="D16" s="43"/>
      <c r="E16" s="41"/>
      <c r="F16" s="41"/>
      <c r="G16" s="31"/>
      <c r="H16" s="31"/>
      <c r="I16" s="42"/>
      <c r="J16" s="47">
        <f>SUMIFS('WO Details'!E:E, 'WO Details'!A:A, Table1[WO '#], 'WO Details'!C:C, "Sub/Supplier")</f>
        <v>0</v>
      </c>
      <c r="K16" s="47">
        <f>SUMIF('WO Details'!A:A, Table1[WO '#], 'WO Details'!E:E)</f>
        <v>0</v>
      </c>
      <c r="L16" s="47">
        <f>SUMIFS('WO Details'!E:E, 'WO Details'!A:A, Table1[WO '#], 'WO Details'!C:C, "Sub/Supplier", 'WO Details'!F:F, "Yes")</f>
        <v>0</v>
      </c>
      <c r="M16" s="47">
        <f>SUMIFS('WO Details'!E:E, 'WO Details'!A:A,Table1[WO '#], 'WO Details'!F:F, "Yes")</f>
        <v>0</v>
      </c>
      <c r="N16" s="47">
        <f>SUMIFS('WO Details'!E:E, 'WO Details'!A:A, Table1[WO '#], 'WO Details'!C:C, "Sub/Supplier", 'WO Details'!G:G, "Yes")</f>
        <v>0</v>
      </c>
      <c r="O16" s="47">
        <f>SUMIFS('WO Details'!E:E, 'WO Details'!A:A,Table1[WO '#], 'WO Details'!G:G, "Yes")</f>
        <v>0</v>
      </c>
      <c r="P16" s="47">
        <f>SUMIFS('WO Details'!E:E, 'WO Details'!A:A, Table1[WO '#], 'WO Details'!C:C, "Sub/Supplier", 'WO Details'!H:H, "Yes")</f>
        <v>0</v>
      </c>
      <c r="Q16" s="47">
        <f>SUMIFS('WO Details'!E:E, 'WO Details'!A:A,Table1[WO '#], 'WO Details'!H:H, "Yes")</f>
        <v>0</v>
      </c>
      <c r="R16" s="47">
        <f>SUMIFS('WO Details'!E:E, 'WO Details'!A:A, Table1[WO '#], 'WO Details'!C:C, "Sub/Supplier", 'WO Details'!I:I, "Yes")</f>
        <v>0</v>
      </c>
      <c r="S16" s="47">
        <f>SUMIFS('WO Details'!E:E, 'WO Details'!A:A,Table1[WO '#], 'WO Details'!I:I, "Yes")</f>
        <v>0</v>
      </c>
      <c r="T16" s="47">
        <f>SUMIFS('WO Details'!E:E, 'WO Details'!A:A, Table1[WO '#], 'WO Details'!C:C, "Sub/Supplier", 'WO Details'!J:J, "Yes")</f>
        <v>0</v>
      </c>
      <c r="U16" s="47">
        <f>SUMIFS('WO Details'!E:E, 'WO Details'!A:A,Table1[WO '#], 'WO Details'!J:J, "Yes")</f>
        <v>0</v>
      </c>
      <c r="V16" s="47">
        <f>SUMIFS('WO Details'!E:E, 'WO Details'!A:A, Table1[WO '#], 'WO Details'!C:C, "Sub/Supplier", 'WO Details'!K:K, "Yes")</f>
        <v>0</v>
      </c>
      <c r="W16" s="47">
        <f>SUMIFS('WO Details'!E:E, 'WO Details'!A:A,Table1[WO '#], 'WO Details'!K:K, "Yes")</f>
        <v>0</v>
      </c>
      <c r="X16" s="47">
        <f>SUMIFS('WO Details'!E:E, 'WO Details'!A:A, Table1[WO '#], 'WO Details'!C:C, "Sub/Supplier", 'WO Details'!L:L, "Yes")</f>
        <v>0</v>
      </c>
      <c r="Y16" s="47">
        <f>SUMIFS('WO Details'!E:E, 'WO Details'!A:A,Table1[WO '#], 'WO Details'!L:L, "Yes")</f>
        <v>0</v>
      </c>
      <c r="Z16" s="47">
        <f>SUMIFS('WO Details'!E:E, 'WO Details'!A:A, Table1[WO '#], 'WO Details'!C:C, "Sub/Supplier", 'WO Details'!M:M, "Yes")</f>
        <v>0</v>
      </c>
      <c r="AA16" s="47">
        <f>SUMIFS('WO Details'!E:E, 'WO Details'!A:A,Table1[WO '#], 'WO Details'!M:M, "Yes")</f>
        <v>0</v>
      </c>
    </row>
    <row r="17" spans="1:27" x14ac:dyDescent="0.25">
      <c r="A17" s="40"/>
      <c r="B17" s="29"/>
      <c r="C17" s="29"/>
      <c r="D17" s="43"/>
      <c r="E17" s="41"/>
      <c r="F17" s="41"/>
      <c r="G17" s="31"/>
      <c r="H17" s="31"/>
      <c r="I17" s="42"/>
      <c r="J17" s="47">
        <f>SUMIFS('WO Details'!E:E, 'WO Details'!A:A, Table1[WO '#], 'WO Details'!C:C, "Sub/Supplier")</f>
        <v>0</v>
      </c>
      <c r="K17" s="47">
        <f>SUMIF('WO Details'!A:A, Table1[WO '#], 'WO Details'!E:E)</f>
        <v>0</v>
      </c>
      <c r="L17" s="47">
        <f>SUMIFS('WO Details'!E:E, 'WO Details'!A:A, Table1[WO '#], 'WO Details'!C:C, "Sub/Supplier", 'WO Details'!F:F, "Yes")</f>
        <v>0</v>
      </c>
      <c r="M17" s="47">
        <f>SUMIFS('WO Details'!E:E, 'WO Details'!A:A,Table1[WO '#], 'WO Details'!F:F, "Yes")</f>
        <v>0</v>
      </c>
      <c r="N17" s="47">
        <f>SUMIFS('WO Details'!E:E, 'WO Details'!A:A, Table1[WO '#], 'WO Details'!C:C, "Sub/Supplier", 'WO Details'!G:G, "Yes")</f>
        <v>0</v>
      </c>
      <c r="O17" s="47">
        <f>SUMIFS('WO Details'!E:E, 'WO Details'!A:A,Table1[WO '#], 'WO Details'!G:G, "Yes")</f>
        <v>0</v>
      </c>
      <c r="P17" s="47">
        <f>SUMIFS('WO Details'!E:E, 'WO Details'!A:A, Table1[WO '#], 'WO Details'!C:C, "Sub/Supplier", 'WO Details'!H:H, "Yes")</f>
        <v>0</v>
      </c>
      <c r="Q17" s="47">
        <f>SUMIFS('WO Details'!E:E, 'WO Details'!A:A,Table1[WO '#], 'WO Details'!H:H, "Yes")</f>
        <v>0</v>
      </c>
      <c r="R17" s="47">
        <f>SUMIFS('WO Details'!E:E, 'WO Details'!A:A, Table1[WO '#], 'WO Details'!C:C, "Sub/Supplier", 'WO Details'!I:I, "Yes")</f>
        <v>0</v>
      </c>
      <c r="S17" s="47">
        <f>SUMIFS('WO Details'!E:E, 'WO Details'!A:A,Table1[WO '#], 'WO Details'!I:I, "Yes")</f>
        <v>0</v>
      </c>
      <c r="T17" s="47">
        <f>SUMIFS('WO Details'!E:E, 'WO Details'!A:A, Table1[WO '#], 'WO Details'!C:C, "Sub/Supplier", 'WO Details'!J:J, "Yes")</f>
        <v>0</v>
      </c>
      <c r="U17" s="47">
        <f>SUMIFS('WO Details'!E:E, 'WO Details'!A:A,Table1[WO '#], 'WO Details'!J:J, "Yes")</f>
        <v>0</v>
      </c>
      <c r="V17" s="47">
        <f>SUMIFS('WO Details'!E:E, 'WO Details'!A:A, Table1[WO '#], 'WO Details'!C:C, "Sub/Supplier", 'WO Details'!K:K, "Yes")</f>
        <v>0</v>
      </c>
      <c r="W17" s="47">
        <f>SUMIFS('WO Details'!E:E, 'WO Details'!A:A,Table1[WO '#], 'WO Details'!K:K, "Yes")</f>
        <v>0</v>
      </c>
      <c r="X17" s="47">
        <f>SUMIFS('WO Details'!E:E, 'WO Details'!A:A, Table1[WO '#], 'WO Details'!C:C, "Sub/Supplier", 'WO Details'!L:L, "Yes")</f>
        <v>0</v>
      </c>
      <c r="Y17" s="47">
        <f>SUMIFS('WO Details'!E:E, 'WO Details'!A:A,Table1[WO '#], 'WO Details'!L:L, "Yes")</f>
        <v>0</v>
      </c>
      <c r="Z17" s="47">
        <f>SUMIFS('WO Details'!E:E, 'WO Details'!A:A, Table1[WO '#], 'WO Details'!C:C, "Sub/Supplier", 'WO Details'!M:M, "Yes")</f>
        <v>0</v>
      </c>
      <c r="AA17" s="47">
        <f>SUMIFS('WO Details'!E:E, 'WO Details'!A:A,Table1[WO '#], 'WO Details'!M:M, "Yes")</f>
        <v>0</v>
      </c>
    </row>
    <row r="18" spans="1:27" x14ac:dyDescent="0.25">
      <c r="A18" s="40"/>
      <c r="B18" s="29"/>
      <c r="C18" s="29"/>
      <c r="D18" s="43"/>
      <c r="E18" s="41"/>
      <c r="F18" s="41"/>
      <c r="G18" s="31"/>
      <c r="H18" s="31"/>
      <c r="I18" s="42"/>
      <c r="J18" s="47">
        <f>SUMIFS('WO Details'!E:E, 'WO Details'!A:A, Table1[WO '#], 'WO Details'!C:C, "Sub/Supplier")</f>
        <v>0</v>
      </c>
      <c r="K18" s="47">
        <f>SUMIF('WO Details'!A:A, Table1[WO '#], 'WO Details'!E:E)</f>
        <v>0</v>
      </c>
      <c r="L18" s="47">
        <f>SUMIFS('WO Details'!E:E, 'WO Details'!A:A, Table1[WO '#], 'WO Details'!C:C, "Sub/Supplier", 'WO Details'!F:F, "Yes")</f>
        <v>0</v>
      </c>
      <c r="M18" s="47">
        <f>SUMIFS('WO Details'!E:E, 'WO Details'!A:A,Table1[WO '#], 'WO Details'!F:F, "Yes")</f>
        <v>0</v>
      </c>
      <c r="N18" s="47">
        <f>SUMIFS('WO Details'!E:E, 'WO Details'!A:A, Table1[WO '#], 'WO Details'!C:C, "Sub/Supplier", 'WO Details'!G:G, "Yes")</f>
        <v>0</v>
      </c>
      <c r="O18" s="47">
        <f>SUMIFS('WO Details'!E:E, 'WO Details'!A:A,Table1[WO '#], 'WO Details'!G:G, "Yes")</f>
        <v>0</v>
      </c>
      <c r="P18" s="47">
        <f>SUMIFS('WO Details'!E:E, 'WO Details'!A:A, Table1[WO '#], 'WO Details'!C:C, "Sub/Supplier", 'WO Details'!H:H, "Yes")</f>
        <v>0</v>
      </c>
      <c r="Q18" s="47">
        <f>SUMIFS('WO Details'!E:E, 'WO Details'!A:A,Table1[WO '#], 'WO Details'!H:H, "Yes")</f>
        <v>0</v>
      </c>
      <c r="R18" s="47">
        <f>SUMIFS('WO Details'!E:E, 'WO Details'!A:A, Table1[WO '#], 'WO Details'!C:C, "Sub/Supplier", 'WO Details'!I:I, "Yes")</f>
        <v>0</v>
      </c>
      <c r="S18" s="47">
        <f>SUMIFS('WO Details'!E:E, 'WO Details'!A:A,Table1[WO '#], 'WO Details'!I:I, "Yes")</f>
        <v>0</v>
      </c>
      <c r="T18" s="47">
        <f>SUMIFS('WO Details'!E:E, 'WO Details'!A:A, Table1[WO '#], 'WO Details'!C:C, "Sub/Supplier", 'WO Details'!J:J, "Yes")</f>
        <v>0</v>
      </c>
      <c r="U18" s="47">
        <f>SUMIFS('WO Details'!E:E, 'WO Details'!A:A,Table1[WO '#], 'WO Details'!J:J, "Yes")</f>
        <v>0</v>
      </c>
      <c r="V18" s="47">
        <f>SUMIFS('WO Details'!E:E, 'WO Details'!A:A, Table1[WO '#], 'WO Details'!C:C, "Sub/Supplier", 'WO Details'!K:K, "Yes")</f>
        <v>0</v>
      </c>
      <c r="W18" s="47">
        <f>SUMIFS('WO Details'!E:E, 'WO Details'!A:A,Table1[WO '#], 'WO Details'!K:K, "Yes")</f>
        <v>0</v>
      </c>
      <c r="X18" s="47">
        <f>SUMIFS('WO Details'!E:E, 'WO Details'!A:A, Table1[WO '#], 'WO Details'!C:C, "Sub/Supplier", 'WO Details'!L:L, "Yes")</f>
        <v>0</v>
      </c>
      <c r="Y18" s="47">
        <f>SUMIFS('WO Details'!E:E, 'WO Details'!A:A,Table1[WO '#], 'WO Details'!L:L, "Yes")</f>
        <v>0</v>
      </c>
      <c r="Z18" s="47">
        <f>SUMIFS('WO Details'!E:E, 'WO Details'!A:A, Table1[WO '#], 'WO Details'!C:C, "Sub/Supplier", 'WO Details'!M:M, "Yes")</f>
        <v>0</v>
      </c>
      <c r="AA18" s="47">
        <f>SUMIFS('WO Details'!E:E, 'WO Details'!A:A,Table1[WO '#], 'WO Details'!M:M, "Yes")</f>
        <v>0</v>
      </c>
    </row>
    <row r="19" spans="1:27" x14ac:dyDescent="0.25">
      <c r="A19" s="40"/>
      <c r="B19" s="29"/>
      <c r="C19" s="29"/>
      <c r="D19" s="43"/>
      <c r="E19" s="41"/>
      <c r="F19" s="41"/>
      <c r="G19" s="31"/>
      <c r="H19" s="31"/>
      <c r="I19" s="42"/>
      <c r="J19" s="47">
        <f>SUMIFS('WO Details'!E:E, 'WO Details'!A:A, Table1[WO '#], 'WO Details'!C:C, "Sub/Supplier")</f>
        <v>0</v>
      </c>
      <c r="K19" s="47">
        <f>SUMIF('WO Details'!A:A, Table1[WO '#], 'WO Details'!E:E)</f>
        <v>0</v>
      </c>
      <c r="L19" s="47">
        <f>SUMIFS('WO Details'!E:E, 'WO Details'!A:A, Table1[WO '#], 'WO Details'!C:C, "Sub/Supplier", 'WO Details'!F:F, "Yes")</f>
        <v>0</v>
      </c>
      <c r="M19" s="47">
        <f>SUMIFS('WO Details'!E:E, 'WO Details'!A:A,Table1[WO '#], 'WO Details'!F:F, "Yes")</f>
        <v>0</v>
      </c>
      <c r="N19" s="47">
        <f>SUMIFS('WO Details'!E:E, 'WO Details'!A:A, Table1[WO '#], 'WO Details'!C:C, "Sub/Supplier", 'WO Details'!G:G, "Yes")</f>
        <v>0</v>
      </c>
      <c r="O19" s="47">
        <f>SUMIFS('WO Details'!E:E, 'WO Details'!A:A,Table1[WO '#], 'WO Details'!G:G, "Yes")</f>
        <v>0</v>
      </c>
      <c r="P19" s="47">
        <f>SUMIFS('WO Details'!E:E, 'WO Details'!A:A, Table1[WO '#], 'WO Details'!C:C, "Sub/Supplier", 'WO Details'!H:H, "Yes")</f>
        <v>0</v>
      </c>
      <c r="Q19" s="47">
        <f>SUMIFS('WO Details'!E:E, 'WO Details'!A:A,Table1[WO '#], 'WO Details'!H:H, "Yes")</f>
        <v>0</v>
      </c>
      <c r="R19" s="47">
        <f>SUMIFS('WO Details'!E:E, 'WO Details'!A:A, Table1[WO '#], 'WO Details'!C:C, "Sub/Supplier", 'WO Details'!I:I, "Yes")</f>
        <v>0</v>
      </c>
      <c r="S19" s="47">
        <f>SUMIFS('WO Details'!E:E, 'WO Details'!A:A,Table1[WO '#], 'WO Details'!I:I, "Yes")</f>
        <v>0</v>
      </c>
      <c r="T19" s="47">
        <f>SUMIFS('WO Details'!E:E, 'WO Details'!A:A, Table1[WO '#], 'WO Details'!C:C, "Sub/Supplier", 'WO Details'!J:J, "Yes")</f>
        <v>0</v>
      </c>
      <c r="U19" s="47">
        <f>SUMIFS('WO Details'!E:E, 'WO Details'!A:A,Table1[WO '#], 'WO Details'!J:J, "Yes")</f>
        <v>0</v>
      </c>
      <c r="V19" s="47">
        <f>SUMIFS('WO Details'!E:E, 'WO Details'!A:A, Table1[WO '#], 'WO Details'!C:C, "Sub/Supplier", 'WO Details'!K:K, "Yes")</f>
        <v>0</v>
      </c>
      <c r="W19" s="47">
        <f>SUMIFS('WO Details'!E:E, 'WO Details'!A:A,Table1[WO '#], 'WO Details'!K:K, "Yes")</f>
        <v>0</v>
      </c>
      <c r="X19" s="47">
        <f>SUMIFS('WO Details'!E:E, 'WO Details'!A:A, Table1[WO '#], 'WO Details'!C:C, "Sub/Supplier", 'WO Details'!L:L, "Yes")</f>
        <v>0</v>
      </c>
      <c r="Y19" s="47">
        <f>SUMIFS('WO Details'!E:E, 'WO Details'!A:A,Table1[WO '#], 'WO Details'!L:L, "Yes")</f>
        <v>0</v>
      </c>
      <c r="Z19" s="47">
        <f>SUMIFS('WO Details'!E:E, 'WO Details'!A:A, Table1[WO '#], 'WO Details'!C:C, "Sub/Supplier", 'WO Details'!M:M, "Yes")</f>
        <v>0</v>
      </c>
      <c r="AA19" s="47">
        <f>SUMIFS('WO Details'!E:E, 'WO Details'!A:A,Table1[WO '#], 'WO Details'!M:M, "Yes")</f>
        <v>0</v>
      </c>
    </row>
    <row r="20" spans="1:27" x14ac:dyDescent="0.25">
      <c r="A20" s="40"/>
      <c r="B20" s="29"/>
      <c r="C20" s="29"/>
      <c r="D20" s="43"/>
      <c r="E20" s="41"/>
      <c r="F20" s="41"/>
      <c r="G20" s="31"/>
      <c r="H20" s="31"/>
      <c r="I20" s="42"/>
      <c r="J20" s="47">
        <f>SUMIFS('WO Details'!E:E, 'WO Details'!A:A, Table1[WO '#], 'WO Details'!C:C, "Sub/Supplier")</f>
        <v>0</v>
      </c>
      <c r="K20" s="47">
        <f>SUMIF('WO Details'!A:A, Table1[WO '#], 'WO Details'!E:E)</f>
        <v>0</v>
      </c>
      <c r="L20" s="47">
        <f>SUMIFS('WO Details'!E:E, 'WO Details'!A:A, Table1[WO '#], 'WO Details'!C:C, "Sub/Supplier", 'WO Details'!F:F, "Yes")</f>
        <v>0</v>
      </c>
      <c r="M20" s="47">
        <f>SUMIFS('WO Details'!E:E, 'WO Details'!A:A,Table1[WO '#], 'WO Details'!F:F, "Yes")</f>
        <v>0</v>
      </c>
      <c r="N20" s="47">
        <f>SUMIFS('WO Details'!E:E, 'WO Details'!A:A, Table1[WO '#], 'WO Details'!C:C, "Sub/Supplier", 'WO Details'!G:G, "Yes")</f>
        <v>0</v>
      </c>
      <c r="O20" s="47">
        <f>SUMIFS('WO Details'!E:E, 'WO Details'!A:A,Table1[WO '#], 'WO Details'!G:G, "Yes")</f>
        <v>0</v>
      </c>
      <c r="P20" s="47">
        <f>SUMIFS('WO Details'!E:E, 'WO Details'!A:A, Table1[WO '#], 'WO Details'!C:C, "Sub/Supplier", 'WO Details'!H:H, "Yes")</f>
        <v>0</v>
      </c>
      <c r="Q20" s="47">
        <f>SUMIFS('WO Details'!E:E, 'WO Details'!A:A,Table1[WO '#], 'WO Details'!H:H, "Yes")</f>
        <v>0</v>
      </c>
      <c r="R20" s="47">
        <f>SUMIFS('WO Details'!E:E, 'WO Details'!A:A, Table1[WO '#], 'WO Details'!C:C, "Sub/Supplier", 'WO Details'!I:I, "Yes")</f>
        <v>0</v>
      </c>
      <c r="S20" s="47">
        <f>SUMIFS('WO Details'!E:E, 'WO Details'!A:A,Table1[WO '#], 'WO Details'!I:I, "Yes")</f>
        <v>0</v>
      </c>
      <c r="T20" s="47">
        <f>SUMIFS('WO Details'!E:E, 'WO Details'!A:A, Table1[WO '#], 'WO Details'!C:C, "Sub/Supplier", 'WO Details'!J:J, "Yes")</f>
        <v>0</v>
      </c>
      <c r="U20" s="47">
        <f>SUMIFS('WO Details'!E:E, 'WO Details'!A:A,Table1[WO '#], 'WO Details'!J:J, "Yes")</f>
        <v>0</v>
      </c>
      <c r="V20" s="47">
        <f>SUMIFS('WO Details'!E:E, 'WO Details'!A:A, Table1[WO '#], 'WO Details'!C:C, "Sub/Supplier", 'WO Details'!K:K, "Yes")</f>
        <v>0</v>
      </c>
      <c r="W20" s="47">
        <f>SUMIFS('WO Details'!E:E, 'WO Details'!A:A,Table1[WO '#], 'WO Details'!K:K, "Yes")</f>
        <v>0</v>
      </c>
      <c r="X20" s="47">
        <f>SUMIFS('WO Details'!E:E, 'WO Details'!A:A, Table1[WO '#], 'WO Details'!C:C, "Sub/Supplier", 'WO Details'!L:L, "Yes")</f>
        <v>0</v>
      </c>
      <c r="Y20" s="47">
        <f>SUMIFS('WO Details'!E:E, 'WO Details'!A:A,Table1[WO '#], 'WO Details'!L:L, "Yes")</f>
        <v>0</v>
      </c>
      <c r="Z20" s="47">
        <f>SUMIFS('WO Details'!E:E, 'WO Details'!A:A, Table1[WO '#], 'WO Details'!C:C, "Sub/Supplier", 'WO Details'!M:M, "Yes")</f>
        <v>0</v>
      </c>
      <c r="AA20" s="47">
        <f>SUMIFS('WO Details'!E:E, 'WO Details'!A:A,Table1[WO '#], 'WO Details'!M:M, "Yes")</f>
        <v>0</v>
      </c>
    </row>
    <row r="21" spans="1:27" x14ac:dyDescent="0.25">
      <c r="A21" s="40"/>
      <c r="B21" s="29"/>
      <c r="C21" s="29"/>
      <c r="D21" s="43"/>
      <c r="E21" s="41"/>
      <c r="F21" s="41"/>
      <c r="G21" s="31"/>
      <c r="H21" s="31"/>
      <c r="I21" s="42"/>
      <c r="J21" s="47">
        <f>SUMIFS('WO Details'!E:E, 'WO Details'!A:A, Table1[WO '#], 'WO Details'!C:C, "Sub/Supplier")</f>
        <v>0</v>
      </c>
      <c r="K21" s="47">
        <f>SUMIF('WO Details'!A:A, Table1[WO '#], 'WO Details'!E:E)</f>
        <v>0</v>
      </c>
      <c r="L21" s="47">
        <f>SUMIFS('WO Details'!E:E, 'WO Details'!A:A, Table1[WO '#], 'WO Details'!C:C, "Sub/Supplier", 'WO Details'!F:F, "Yes")</f>
        <v>0</v>
      </c>
      <c r="M21" s="47">
        <f>SUMIFS('WO Details'!E:E, 'WO Details'!A:A,Table1[WO '#], 'WO Details'!F:F, "Yes")</f>
        <v>0</v>
      </c>
      <c r="N21" s="47">
        <f>SUMIFS('WO Details'!E:E, 'WO Details'!A:A, Table1[WO '#], 'WO Details'!C:C, "Sub/Supplier", 'WO Details'!G:G, "Yes")</f>
        <v>0</v>
      </c>
      <c r="O21" s="47">
        <f>SUMIFS('WO Details'!E:E, 'WO Details'!A:A,Table1[WO '#], 'WO Details'!G:G, "Yes")</f>
        <v>0</v>
      </c>
      <c r="P21" s="47">
        <f>SUMIFS('WO Details'!E:E, 'WO Details'!A:A, Table1[WO '#], 'WO Details'!C:C, "Sub/Supplier", 'WO Details'!H:H, "Yes")</f>
        <v>0</v>
      </c>
      <c r="Q21" s="47">
        <f>SUMIFS('WO Details'!E:E, 'WO Details'!A:A,Table1[WO '#], 'WO Details'!H:H, "Yes")</f>
        <v>0</v>
      </c>
      <c r="R21" s="47">
        <f>SUMIFS('WO Details'!E:E, 'WO Details'!A:A, Table1[WO '#], 'WO Details'!C:C, "Sub/Supplier", 'WO Details'!I:I, "Yes")</f>
        <v>0</v>
      </c>
      <c r="S21" s="47">
        <f>SUMIFS('WO Details'!E:E, 'WO Details'!A:A,Table1[WO '#], 'WO Details'!I:I, "Yes")</f>
        <v>0</v>
      </c>
      <c r="T21" s="47">
        <f>SUMIFS('WO Details'!E:E, 'WO Details'!A:A, Table1[WO '#], 'WO Details'!C:C, "Sub/Supplier", 'WO Details'!J:J, "Yes")</f>
        <v>0</v>
      </c>
      <c r="U21" s="47">
        <f>SUMIFS('WO Details'!E:E, 'WO Details'!A:A,Table1[WO '#], 'WO Details'!J:J, "Yes")</f>
        <v>0</v>
      </c>
      <c r="V21" s="47">
        <f>SUMIFS('WO Details'!E:E, 'WO Details'!A:A, Table1[WO '#], 'WO Details'!C:C, "Sub/Supplier", 'WO Details'!K:K, "Yes")</f>
        <v>0</v>
      </c>
      <c r="W21" s="47">
        <f>SUMIFS('WO Details'!E:E, 'WO Details'!A:A,Table1[WO '#], 'WO Details'!K:K, "Yes")</f>
        <v>0</v>
      </c>
      <c r="X21" s="47">
        <f>SUMIFS('WO Details'!E:E, 'WO Details'!A:A, Table1[WO '#], 'WO Details'!C:C, "Sub/Supplier", 'WO Details'!L:L, "Yes")</f>
        <v>0</v>
      </c>
      <c r="Y21" s="47">
        <f>SUMIFS('WO Details'!E:E, 'WO Details'!A:A,Table1[WO '#], 'WO Details'!L:L, "Yes")</f>
        <v>0</v>
      </c>
      <c r="Z21" s="47">
        <f>SUMIFS('WO Details'!E:E, 'WO Details'!A:A, Table1[WO '#], 'WO Details'!C:C, "Sub/Supplier", 'WO Details'!M:M, "Yes")</f>
        <v>0</v>
      </c>
      <c r="AA21" s="47">
        <f>SUMIFS('WO Details'!E:E, 'WO Details'!A:A,Table1[WO '#], 'WO Details'!M:M, "Yes")</f>
        <v>0</v>
      </c>
    </row>
    <row r="22" spans="1:27" x14ac:dyDescent="0.25">
      <c r="A22" s="40"/>
      <c r="B22" s="29"/>
      <c r="C22" s="29"/>
      <c r="D22" s="43"/>
      <c r="E22" s="41"/>
      <c r="F22" s="41"/>
      <c r="G22" s="31"/>
      <c r="H22" s="31"/>
      <c r="I22" s="42"/>
      <c r="J22" s="47">
        <f>SUMIFS('WO Details'!E:E, 'WO Details'!A:A, Table1[WO '#], 'WO Details'!C:C, "Sub/Supplier")</f>
        <v>0</v>
      </c>
      <c r="K22" s="47">
        <f>SUMIF('WO Details'!A:A, Table1[WO '#], 'WO Details'!E:E)</f>
        <v>0</v>
      </c>
      <c r="L22" s="47">
        <f>SUMIFS('WO Details'!E:E, 'WO Details'!A:A, Table1[WO '#], 'WO Details'!C:C, "Sub/Supplier", 'WO Details'!F:F, "Yes")</f>
        <v>0</v>
      </c>
      <c r="M22" s="47">
        <f>SUMIFS('WO Details'!E:E, 'WO Details'!A:A,Table1[WO '#], 'WO Details'!F:F, "Yes")</f>
        <v>0</v>
      </c>
      <c r="N22" s="47">
        <f>SUMIFS('WO Details'!E:E, 'WO Details'!A:A, Table1[WO '#], 'WO Details'!C:C, "Sub/Supplier", 'WO Details'!G:G, "Yes")</f>
        <v>0</v>
      </c>
      <c r="O22" s="47">
        <f>SUMIFS('WO Details'!E:E, 'WO Details'!A:A,Table1[WO '#], 'WO Details'!G:G, "Yes")</f>
        <v>0</v>
      </c>
      <c r="P22" s="47">
        <f>SUMIFS('WO Details'!E:E, 'WO Details'!A:A, Table1[WO '#], 'WO Details'!C:C, "Sub/Supplier", 'WO Details'!H:H, "Yes")</f>
        <v>0</v>
      </c>
      <c r="Q22" s="47">
        <f>SUMIFS('WO Details'!E:E, 'WO Details'!A:A,Table1[WO '#], 'WO Details'!H:H, "Yes")</f>
        <v>0</v>
      </c>
      <c r="R22" s="47">
        <f>SUMIFS('WO Details'!E:E, 'WO Details'!A:A, Table1[WO '#], 'WO Details'!C:C, "Sub/Supplier", 'WO Details'!I:I, "Yes")</f>
        <v>0</v>
      </c>
      <c r="S22" s="47">
        <f>SUMIFS('WO Details'!E:E, 'WO Details'!A:A,Table1[WO '#], 'WO Details'!I:I, "Yes")</f>
        <v>0</v>
      </c>
      <c r="T22" s="47">
        <f>SUMIFS('WO Details'!E:E, 'WO Details'!A:A, Table1[WO '#], 'WO Details'!C:C, "Sub/Supplier", 'WO Details'!J:J, "Yes")</f>
        <v>0</v>
      </c>
      <c r="U22" s="47">
        <f>SUMIFS('WO Details'!E:E, 'WO Details'!A:A,Table1[WO '#], 'WO Details'!J:J, "Yes")</f>
        <v>0</v>
      </c>
      <c r="V22" s="47">
        <f>SUMIFS('WO Details'!E:E, 'WO Details'!A:A, Table1[WO '#], 'WO Details'!C:C, "Sub/Supplier", 'WO Details'!K:K, "Yes")</f>
        <v>0</v>
      </c>
      <c r="W22" s="47">
        <f>SUMIFS('WO Details'!E:E, 'WO Details'!A:A,Table1[WO '#], 'WO Details'!K:K, "Yes")</f>
        <v>0</v>
      </c>
      <c r="X22" s="47">
        <f>SUMIFS('WO Details'!E:E, 'WO Details'!A:A, Table1[WO '#], 'WO Details'!C:C, "Sub/Supplier", 'WO Details'!L:L, "Yes")</f>
        <v>0</v>
      </c>
      <c r="Y22" s="47">
        <f>SUMIFS('WO Details'!E:E, 'WO Details'!A:A,Table1[WO '#], 'WO Details'!L:L, "Yes")</f>
        <v>0</v>
      </c>
      <c r="Z22" s="47">
        <f>SUMIFS('WO Details'!E:E, 'WO Details'!A:A, Table1[WO '#], 'WO Details'!C:C, "Sub/Supplier", 'WO Details'!M:M, "Yes")</f>
        <v>0</v>
      </c>
      <c r="AA22" s="47">
        <f>SUMIFS('WO Details'!E:E, 'WO Details'!A:A,Table1[WO '#], 'WO Details'!M:M, "Yes")</f>
        <v>0</v>
      </c>
    </row>
    <row r="23" spans="1:27" x14ac:dyDescent="0.25">
      <c r="A23" s="40"/>
      <c r="B23" s="29"/>
      <c r="C23" s="29"/>
      <c r="D23" s="43"/>
      <c r="E23" s="41"/>
      <c r="F23" s="41"/>
      <c r="G23" s="31"/>
      <c r="H23" s="31"/>
      <c r="I23" s="42"/>
      <c r="J23" s="47">
        <f>SUMIFS('WO Details'!E:E, 'WO Details'!A:A, Table1[WO '#], 'WO Details'!C:C, "Sub/Supplier")</f>
        <v>0</v>
      </c>
      <c r="K23" s="47">
        <f>SUMIF('WO Details'!A:A, Table1[WO '#], 'WO Details'!E:E)</f>
        <v>0</v>
      </c>
      <c r="L23" s="47">
        <f>SUMIFS('WO Details'!E:E, 'WO Details'!A:A, Table1[WO '#], 'WO Details'!C:C, "Sub/Supplier", 'WO Details'!F:F, "Yes")</f>
        <v>0</v>
      </c>
      <c r="M23" s="47">
        <f>SUMIFS('WO Details'!E:E, 'WO Details'!A:A,Table1[WO '#], 'WO Details'!F:F, "Yes")</f>
        <v>0</v>
      </c>
      <c r="N23" s="47">
        <f>SUMIFS('WO Details'!E:E, 'WO Details'!A:A, Table1[WO '#], 'WO Details'!C:C, "Sub/Supplier", 'WO Details'!G:G, "Yes")</f>
        <v>0</v>
      </c>
      <c r="O23" s="47">
        <f>SUMIFS('WO Details'!E:E, 'WO Details'!A:A,Table1[WO '#], 'WO Details'!G:G, "Yes")</f>
        <v>0</v>
      </c>
      <c r="P23" s="47">
        <f>SUMIFS('WO Details'!E:E, 'WO Details'!A:A, Table1[WO '#], 'WO Details'!C:C, "Sub/Supplier", 'WO Details'!H:H, "Yes")</f>
        <v>0</v>
      </c>
      <c r="Q23" s="47">
        <f>SUMIFS('WO Details'!E:E, 'WO Details'!A:A,Table1[WO '#], 'WO Details'!H:H, "Yes")</f>
        <v>0</v>
      </c>
      <c r="R23" s="47">
        <f>SUMIFS('WO Details'!E:E, 'WO Details'!A:A, Table1[WO '#], 'WO Details'!C:C, "Sub/Supplier", 'WO Details'!I:I, "Yes")</f>
        <v>0</v>
      </c>
      <c r="S23" s="47">
        <f>SUMIFS('WO Details'!E:E, 'WO Details'!A:A,Table1[WO '#], 'WO Details'!I:I, "Yes")</f>
        <v>0</v>
      </c>
      <c r="T23" s="47">
        <f>SUMIFS('WO Details'!E:E, 'WO Details'!A:A, Table1[WO '#], 'WO Details'!C:C, "Sub/Supplier", 'WO Details'!J:J, "Yes")</f>
        <v>0</v>
      </c>
      <c r="U23" s="47">
        <f>SUMIFS('WO Details'!E:E, 'WO Details'!A:A,Table1[WO '#], 'WO Details'!J:J, "Yes")</f>
        <v>0</v>
      </c>
      <c r="V23" s="47">
        <f>SUMIFS('WO Details'!E:E, 'WO Details'!A:A, Table1[WO '#], 'WO Details'!C:C, "Sub/Supplier", 'WO Details'!K:K, "Yes")</f>
        <v>0</v>
      </c>
      <c r="W23" s="47">
        <f>SUMIFS('WO Details'!E:E, 'WO Details'!A:A,Table1[WO '#], 'WO Details'!K:K, "Yes")</f>
        <v>0</v>
      </c>
      <c r="X23" s="47">
        <f>SUMIFS('WO Details'!E:E, 'WO Details'!A:A, Table1[WO '#], 'WO Details'!C:C, "Sub/Supplier", 'WO Details'!L:L, "Yes")</f>
        <v>0</v>
      </c>
      <c r="Y23" s="47">
        <f>SUMIFS('WO Details'!E:E, 'WO Details'!A:A,Table1[WO '#], 'WO Details'!L:L, "Yes")</f>
        <v>0</v>
      </c>
      <c r="Z23" s="47">
        <f>SUMIFS('WO Details'!E:E, 'WO Details'!A:A, Table1[WO '#], 'WO Details'!C:C, "Sub/Supplier", 'WO Details'!M:M, "Yes")</f>
        <v>0</v>
      </c>
      <c r="AA23" s="47">
        <f>SUMIFS('WO Details'!E:E, 'WO Details'!A:A,Table1[WO '#], 'WO Details'!M:M, "Yes")</f>
        <v>0</v>
      </c>
    </row>
    <row r="24" spans="1:27" x14ac:dyDescent="0.25">
      <c r="A24" s="40"/>
      <c r="B24" s="29"/>
      <c r="C24" s="29"/>
      <c r="D24" s="43"/>
      <c r="E24" s="41"/>
      <c r="F24" s="41"/>
      <c r="G24" s="31"/>
      <c r="H24" s="31"/>
      <c r="I24" s="42"/>
      <c r="J24" s="47">
        <f>SUMIFS('WO Details'!E:E, 'WO Details'!A:A, Table1[WO '#], 'WO Details'!C:C, "Sub/Supplier")</f>
        <v>0</v>
      </c>
      <c r="K24" s="47">
        <f>SUMIF('WO Details'!A:A, Table1[WO '#], 'WO Details'!E:E)</f>
        <v>0</v>
      </c>
      <c r="L24" s="47">
        <f>SUMIFS('WO Details'!E:E, 'WO Details'!A:A, Table1[WO '#], 'WO Details'!C:C, "Sub/Supplier", 'WO Details'!F:F, "Yes")</f>
        <v>0</v>
      </c>
      <c r="M24" s="47">
        <f>SUMIFS('WO Details'!E:E, 'WO Details'!A:A,Table1[WO '#], 'WO Details'!F:F, "Yes")</f>
        <v>0</v>
      </c>
      <c r="N24" s="47">
        <f>SUMIFS('WO Details'!E:E, 'WO Details'!A:A, Table1[WO '#], 'WO Details'!C:C, "Sub/Supplier", 'WO Details'!G:G, "Yes")</f>
        <v>0</v>
      </c>
      <c r="O24" s="47">
        <f>SUMIFS('WO Details'!E:E, 'WO Details'!A:A,Table1[WO '#], 'WO Details'!G:G, "Yes")</f>
        <v>0</v>
      </c>
      <c r="P24" s="47">
        <f>SUMIFS('WO Details'!E:E, 'WO Details'!A:A, Table1[WO '#], 'WO Details'!C:C, "Sub/Supplier", 'WO Details'!H:H, "Yes")</f>
        <v>0</v>
      </c>
      <c r="Q24" s="47">
        <f>SUMIFS('WO Details'!E:E, 'WO Details'!A:A,Table1[WO '#], 'WO Details'!H:H, "Yes")</f>
        <v>0</v>
      </c>
      <c r="R24" s="47">
        <f>SUMIFS('WO Details'!E:E, 'WO Details'!A:A, Table1[WO '#], 'WO Details'!C:C, "Sub/Supplier", 'WO Details'!I:I, "Yes")</f>
        <v>0</v>
      </c>
      <c r="S24" s="47">
        <f>SUMIFS('WO Details'!E:E, 'WO Details'!A:A,Table1[WO '#], 'WO Details'!I:I, "Yes")</f>
        <v>0</v>
      </c>
      <c r="T24" s="47">
        <f>SUMIFS('WO Details'!E:E, 'WO Details'!A:A, Table1[WO '#], 'WO Details'!C:C, "Sub/Supplier", 'WO Details'!J:J, "Yes")</f>
        <v>0</v>
      </c>
      <c r="U24" s="47">
        <f>SUMIFS('WO Details'!E:E, 'WO Details'!A:A,Table1[WO '#], 'WO Details'!J:J, "Yes")</f>
        <v>0</v>
      </c>
      <c r="V24" s="47">
        <f>SUMIFS('WO Details'!E:E, 'WO Details'!A:A, Table1[WO '#], 'WO Details'!C:C, "Sub/Supplier", 'WO Details'!K:K, "Yes")</f>
        <v>0</v>
      </c>
      <c r="W24" s="47">
        <f>SUMIFS('WO Details'!E:E, 'WO Details'!A:A,Table1[WO '#], 'WO Details'!K:K, "Yes")</f>
        <v>0</v>
      </c>
      <c r="X24" s="47">
        <f>SUMIFS('WO Details'!E:E, 'WO Details'!A:A, Table1[WO '#], 'WO Details'!C:C, "Sub/Supplier", 'WO Details'!L:L, "Yes")</f>
        <v>0</v>
      </c>
      <c r="Y24" s="47">
        <f>SUMIFS('WO Details'!E:E, 'WO Details'!A:A,Table1[WO '#], 'WO Details'!L:L, "Yes")</f>
        <v>0</v>
      </c>
      <c r="Z24" s="47">
        <f>SUMIFS('WO Details'!E:E, 'WO Details'!A:A, Table1[WO '#], 'WO Details'!C:C, "Sub/Supplier", 'WO Details'!M:M, "Yes")</f>
        <v>0</v>
      </c>
      <c r="AA24" s="47">
        <f>SUMIFS('WO Details'!E:E, 'WO Details'!A:A,Table1[WO '#], 'WO Details'!M:M, "Yes")</f>
        <v>0</v>
      </c>
    </row>
    <row r="25" spans="1:27" x14ac:dyDescent="0.25">
      <c r="A25" s="40"/>
      <c r="B25" s="29"/>
      <c r="C25" s="29"/>
      <c r="D25" s="43"/>
      <c r="E25" s="41"/>
      <c r="F25" s="41"/>
      <c r="G25" s="31"/>
      <c r="H25" s="31"/>
      <c r="I25" s="42"/>
      <c r="J25" s="47">
        <f>SUMIFS('WO Details'!E:E, 'WO Details'!A:A, Table1[WO '#], 'WO Details'!C:C, "Sub/Supplier")</f>
        <v>0</v>
      </c>
      <c r="K25" s="47">
        <f>SUMIF('WO Details'!A:A, Table1[WO '#], 'WO Details'!E:E)</f>
        <v>0</v>
      </c>
      <c r="L25" s="47">
        <f>SUMIFS('WO Details'!E:E, 'WO Details'!A:A, Table1[WO '#], 'WO Details'!C:C, "Sub/Supplier", 'WO Details'!F:F, "Yes")</f>
        <v>0</v>
      </c>
      <c r="M25" s="47">
        <f>SUMIFS('WO Details'!E:E, 'WO Details'!A:A,Table1[WO '#], 'WO Details'!F:F, "Yes")</f>
        <v>0</v>
      </c>
      <c r="N25" s="47">
        <f>SUMIFS('WO Details'!E:E, 'WO Details'!A:A, Table1[WO '#], 'WO Details'!C:C, "Sub/Supplier", 'WO Details'!G:G, "Yes")</f>
        <v>0</v>
      </c>
      <c r="O25" s="47">
        <f>SUMIFS('WO Details'!E:E, 'WO Details'!A:A,Table1[WO '#], 'WO Details'!G:G, "Yes")</f>
        <v>0</v>
      </c>
      <c r="P25" s="47">
        <f>SUMIFS('WO Details'!E:E, 'WO Details'!A:A, Table1[WO '#], 'WO Details'!C:C, "Sub/Supplier", 'WO Details'!H:H, "Yes")</f>
        <v>0</v>
      </c>
      <c r="Q25" s="47">
        <f>SUMIFS('WO Details'!E:E, 'WO Details'!A:A,Table1[WO '#], 'WO Details'!H:H, "Yes")</f>
        <v>0</v>
      </c>
      <c r="R25" s="47">
        <f>SUMIFS('WO Details'!E:E, 'WO Details'!A:A, Table1[WO '#], 'WO Details'!C:C, "Sub/Supplier", 'WO Details'!I:I, "Yes")</f>
        <v>0</v>
      </c>
      <c r="S25" s="47">
        <f>SUMIFS('WO Details'!E:E, 'WO Details'!A:A,Table1[WO '#], 'WO Details'!I:I, "Yes")</f>
        <v>0</v>
      </c>
      <c r="T25" s="47">
        <f>SUMIFS('WO Details'!E:E, 'WO Details'!A:A, Table1[WO '#], 'WO Details'!C:C, "Sub/Supplier", 'WO Details'!J:J, "Yes")</f>
        <v>0</v>
      </c>
      <c r="U25" s="47">
        <f>SUMIFS('WO Details'!E:E, 'WO Details'!A:A,Table1[WO '#], 'WO Details'!J:J, "Yes")</f>
        <v>0</v>
      </c>
      <c r="V25" s="47">
        <f>SUMIFS('WO Details'!E:E, 'WO Details'!A:A, Table1[WO '#], 'WO Details'!C:C, "Sub/Supplier", 'WO Details'!K:K, "Yes")</f>
        <v>0</v>
      </c>
      <c r="W25" s="47">
        <f>SUMIFS('WO Details'!E:E, 'WO Details'!A:A,Table1[WO '#], 'WO Details'!K:K, "Yes")</f>
        <v>0</v>
      </c>
      <c r="X25" s="47">
        <f>SUMIFS('WO Details'!E:E, 'WO Details'!A:A, Table1[WO '#], 'WO Details'!C:C, "Sub/Supplier", 'WO Details'!L:L, "Yes")</f>
        <v>0</v>
      </c>
      <c r="Y25" s="47">
        <f>SUMIFS('WO Details'!E:E, 'WO Details'!A:A,Table1[WO '#], 'WO Details'!L:L, "Yes")</f>
        <v>0</v>
      </c>
      <c r="Z25" s="47">
        <f>SUMIFS('WO Details'!E:E, 'WO Details'!A:A, Table1[WO '#], 'WO Details'!C:C, "Sub/Supplier", 'WO Details'!M:M, "Yes")</f>
        <v>0</v>
      </c>
      <c r="AA25" s="47">
        <f>SUMIFS('WO Details'!E:E, 'WO Details'!A:A,Table1[WO '#], 'WO Details'!M:M, "Yes")</f>
        <v>0</v>
      </c>
    </row>
    <row r="26" spans="1:27" x14ac:dyDescent="0.25">
      <c r="A26" s="40"/>
      <c r="B26" s="29"/>
      <c r="C26" s="29"/>
      <c r="D26" s="43"/>
      <c r="E26" s="41"/>
      <c r="F26" s="41"/>
      <c r="G26" s="31"/>
      <c r="H26" s="31"/>
      <c r="I26" s="42"/>
      <c r="J26" s="47">
        <f>SUMIFS('WO Details'!E:E, 'WO Details'!A:A, Table1[WO '#], 'WO Details'!C:C, "Sub/Supplier")</f>
        <v>0</v>
      </c>
      <c r="K26" s="47">
        <f>SUMIF('WO Details'!A:A, Table1[WO '#], 'WO Details'!E:E)</f>
        <v>0</v>
      </c>
      <c r="L26" s="47">
        <f>SUMIFS('WO Details'!E:E, 'WO Details'!A:A, Table1[WO '#], 'WO Details'!C:C, "Sub/Supplier", 'WO Details'!F:F, "Yes")</f>
        <v>0</v>
      </c>
      <c r="M26" s="47">
        <f>SUMIFS('WO Details'!E:E, 'WO Details'!A:A,Table1[WO '#], 'WO Details'!F:F, "Yes")</f>
        <v>0</v>
      </c>
      <c r="N26" s="47">
        <f>SUMIFS('WO Details'!E:E, 'WO Details'!A:A, Table1[WO '#], 'WO Details'!C:C, "Sub/Supplier", 'WO Details'!G:G, "Yes")</f>
        <v>0</v>
      </c>
      <c r="O26" s="47">
        <f>SUMIFS('WO Details'!E:E, 'WO Details'!A:A,Table1[WO '#], 'WO Details'!G:G, "Yes")</f>
        <v>0</v>
      </c>
      <c r="P26" s="47">
        <f>SUMIFS('WO Details'!E:E, 'WO Details'!A:A, Table1[WO '#], 'WO Details'!C:C, "Sub/Supplier", 'WO Details'!H:H, "Yes")</f>
        <v>0</v>
      </c>
      <c r="Q26" s="47">
        <f>SUMIFS('WO Details'!E:E, 'WO Details'!A:A,Table1[WO '#], 'WO Details'!H:H, "Yes")</f>
        <v>0</v>
      </c>
      <c r="R26" s="47">
        <f>SUMIFS('WO Details'!E:E, 'WO Details'!A:A, Table1[WO '#], 'WO Details'!C:C, "Sub/Supplier", 'WO Details'!I:I, "Yes")</f>
        <v>0</v>
      </c>
      <c r="S26" s="47">
        <f>SUMIFS('WO Details'!E:E, 'WO Details'!A:A,Table1[WO '#], 'WO Details'!I:I, "Yes")</f>
        <v>0</v>
      </c>
      <c r="T26" s="47">
        <f>SUMIFS('WO Details'!E:E, 'WO Details'!A:A, Table1[WO '#], 'WO Details'!C:C, "Sub/Supplier", 'WO Details'!J:J, "Yes")</f>
        <v>0</v>
      </c>
      <c r="U26" s="47">
        <f>SUMIFS('WO Details'!E:E, 'WO Details'!A:A,Table1[WO '#], 'WO Details'!J:J, "Yes")</f>
        <v>0</v>
      </c>
      <c r="V26" s="47">
        <f>SUMIFS('WO Details'!E:E, 'WO Details'!A:A, Table1[WO '#], 'WO Details'!C:C, "Sub/Supplier", 'WO Details'!K:K, "Yes")</f>
        <v>0</v>
      </c>
      <c r="W26" s="47">
        <f>SUMIFS('WO Details'!E:E, 'WO Details'!A:A,Table1[WO '#], 'WO Details'!K:K, "Yes")</f>
        <v>0</v>
      </c>
      <c r="X26" s="47">
        <f>SUMIFS('WO Details'!E:E, 'WO Details'!A:A, Table1[WO '#], 'WO Details'!C:C, "Sub/Supplier", 'WO Details'!L:L, "Yes")</f>
        <v>0</v>
      </c>
      <c r="Y26" s="47">
        <f>SUMIFS('WO Details'!E:E, 'WO Details'!A:A,Table1[WO '#], 'WO Details'!L:L, "Yes")</f>
        <v>0</v>
      </c>
      <c r="Z26" s="47">
        <f>SUMIFS('WO Details'!E:E, 'WO Details'!A:A, Table1[WO '#], 'WO Details'!C:C, "Sub/Supplier", 'WO Details'!M:M, "Yes")</f>
        <v>0</v>
      </c>
      <c r="AA26" s="47">
        <f>SUMIFS('WO Details'!E:E, 'WO Details'!A:A,Table1[WO '#], 'WO Details'!M:M, "Yes")</f>
        <v>0</v>
      </c>
    </row>
    <row r="27" spans="1:27" x14ac:dyDescent="0.25">
      <c r="A27" s="40"/>
      <c r="B27" s="29"/>
      <c r="C27" s="29"/>
      <c r="D27" s="43"/>
      <c r="E27" s="41"/>
      <c r="F27" s="41"/>
      <c r="G27" s="31"/>
      <c r="H27" s="31"/>
      <c r="I27" s="42"/>
      <c r="J27" s="47">
        <f>SUBTOTAL(109,J2:J26)</f>
        <v>0</v>
      </c>
      <c r="K27" s="47">
        <f t="shared" ref="K27:S27" si="0">SUBTOTAL(109,K2:K26)</f>
        <v>0</v>
      </c>
      <c r="L27" s="47">
        <f t="shared" si="0"/>
        <v>0</v>
      </c>
      <c r="M27" s="47">
        <f t="shared" si="0"/>
        <v>0</v>
      </c>
      <c r="N27" s="47">
        <f t="shared" si="0"/>
        <v>0</v>
      </c>
      <c r="O27" s="47">
        <f t="shared" si="0"/>
        <v>0</v>
      </c>
      <c r="P27" s="47">
        <f t="shared" si="0"/>
        <v>0</v>
      </c>
      <c r="Q27" s="47">
        <f t="shared" si="0"/>
        <v>0</v>
      </c>
      <c r="R27" s="47">
        <f t="shared" si="0"/>
        <v>0</v>
      </c>
      <c r="S27" s="47">
        <f t="shared" si="0"/>
        <v>0</v>
      </c>
      <c r="T27" s="47">
        <f t="shared" ref="T27" si="1">SUBTOTAL(109,T2:T26)</f>
        <v>0</v>
      </c>
      <c r="U27" s="47">
        <f t="shared" ref="U27" si="2">SUBTOTAL(109,U2:U26)</f>
        <v>0</v>
      </c>
      <c r="V27" s="47">
        <f t="shared" ref="V27" si="3">SUBTOTAL(109,V2:V26)</f>
        <v>0</v>
      </c>
      <c r="W27" s="47">
        <f t="shared" ref="W27" si="4">SUBTOTAL(109,W2:W26)</f>
        <v>0</v>
      </c>
      <c r="X27" s="47">
        <f t="shared" ref="X27" si="5">SUBTOTAL(109,X2:X26)</f>
        <v>0</v>
      </c>
      <c r="Y27" s="47">
        <f t="shared" ref="Y27" si="6">SUBTOTAL(109,Y2:Y26)</f>
        <v>0</v>
      </c>
      <c r="Z27" s="47">
        <f t="shared" ref="Z27" si="7">SUBTOTAL(109,Z2:Z26)</f>
        <v>0</v>
      </c>
      <c r="AA27" s="47">
        <f t="shared" ref="AA27" si="8">SUBTOTAL(109,AA2:AA26)</f>
        <v>0</v>
      </c>
    </row>
  </sheetData>
  <sheetProtection algorithmName="SHA-512" hashValue="HaMeSdfpxVYu6hpPBzkEw6MvmlhbLaZcPtog3JYn1qkhf3pSkaUas6SXlFh7psl/X6jSG79sFi3F3cEksCeA+A==" saltValue="72um/JEozfcS2/XvJrFkEw==" spinCount="100000" sheet="1" formatCells="0" formatColumns="0" formatRows="0" selectLockedCells="1" sort="0" autoFilter="0" pivotTables="0"/>
  <dataValidations count="1">
    <dataValidation type="date" operator="greaterThanOrEqual" allowBlank="1" showInputMessage="1" showErrorMessage="1" error="The date in &quot;Actual Finish Dt.&quot; must be ON or AFTER the date in &quot;Actual Start Dt.&quot;" sqref="F2:F27">
      <formula1>E2</formula1>
    </dataValidation>
  </dataValidations>
  <pageMargins left="0.25" right="0.25" top="0.75" bottom="0.75" header="0.3" footer="0.3"/>
  <pageSetup paperSize="17" scale="51" fitToHeight="0" orientation="landscape" r:id="rId1"/>
  <headerFooter>
    <oddHeader>&amp;L&amp;"-,Bold"&amp;14 WORK ORDER LIST</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Downs'!$F$1:$F$3</xm:f>
          </x14:formula1>
          <xm:sqref>D2:D1048576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
  <sheetViews>
    <sheetView zoomScaleNormal="100" workbookViewId="0">
      <selection activeCell="A4" sqref="A4:XFD4"/>
    </sheetView>
  </sheetViews>
  <sheetFormatPr defaultColWidth="9" defaultRowHeight="15" x14ac:dyDescent="0.25"/>
  <cols>
    <col min="1" max="1" width="10.140625" style="29" customWidth="1"/>
    <col min="2" max="2" width="32.28515625" style="29" customWidth="1"/>
    <col min="3" max="3" width="14.5703125" style="29" customWidth="1"/>
    <col min="4" max="4" width="17.28515625" style="30" customWidth="1"/>
    <col min="5" max="5" width="17.28515625" style="31" customWidth="1"/>
    <col min="6" max="6" width="15.28515625" style="32" customWidth="1"/>
    <col min="7" max="7" width="15.42578125" style="32" customWidth="1"/>
    <col min="8" max="8" width="15.140625" style="32" customWidth="1"/>
    <col min="9" max="9" width="13.28515625" style="32" customWidth="1"/>
    <col min="10" max="10" width="9.5703125" style="32" customWidth="1"/>
    <col min="11" max="11" width="9.42578125" style="32" customWidth="1"/>
    <col min="12" max="12" width="11.28515625" style="32" customWidth="1"/>
    <col min="13" max="13" width="9.140625" style="32" customWidth="1"/>
    <col min="14" max="16384" width="9" style="2"/>
  </cols>
  <sheetData>
    <row r="1" spans="1:20" ht="45" customHeight="1" x14ac:dyDescent="0.25">
      <c r="A1" s="27" t="s">
        <v>9</v>
      </c>
      <c r="B1" s="28" t="s">
        <v>12</v>
      </c>
      <c r="C1" s="28" t="s">
        <v>33</v>
      </c>
      <c r="D1" s="27" t="s">
        <v>13</v>
      </c>
      <c r="E1" s="27" t="s">
        <v>71</v>
      </c>
      <c r="F1" s="27" t="s">
        <v>76</v>
      </c>
      <c r="G1" s="27" t="s">
        <v>77</v>
      </c>
      <c r="H1" s="27" t="s">
        <v>78</v>
      </c>
      <c r="I1" s="27" t="s">
        <v>79</v>
      </c>
      <c r="J1" s="27" t="s">
        <v>80</v>
      </c>
      <c r="K1" s="27" t="s">
        <v>81</v>
      </c>
      <c r="L1" s="27" t="s">
        <v>83</v>
      </c>
      <c r="M1" s="27" t="s">
        <v>82</v>
      </c>
    </row>
    <row r="2" spans="1:20" x14ac:dyDescent="0.25">
      <c r="R2" s="24"/>
      <c r="S2" s="24"/>
      <c r="T2" s="24"/>
    </row>
    <row r="4" spans="1:20" x14ac:dyDescent="0.25">
      <c r="F4" s="34"/>
      <c r="G4" s="34"/>
      <c r="H4" s="34"/>
      <c r="I4" s="34"/>
      <c r="J4" s="34"/>
      <c r="K4" s="34"/>
      <c r="L4" s="34"/>
      <c r="M4" s="35"/>
    </row>
    <row r="6" spans="1:20" x14ac:dyDescent="0.25">
      <c r="F6" s="34"/>
      <c r="G6" s="34"/>
      <c r="H6" s="34"/>
      <c r="I6" s="34"/>
      <c r="J6" s="34"/>
      <c r="K6" s="34"/>
      <c r="L6" s="34"/>
      <c r="M6" s="35"/>
    </row>
  </sheetData>
  <sheetProtection algorithmName="SHA-512" hashValue="LEalr5KLb749OfGjyhql0rRNQjOXaDjo48VPDr7HImO+mMevFkyLVJ4mbob2njgu4u2rL1PEkHViG7Bzb3DTfg==" saltValue="YU4QDQczeArDIwdLGUOr4Q==" spinCount="100000" sheet="1" selectLockedCells="1"/>
  <dataValidations xWindow="911" yWindow="433" count="3">
    <dataValidation allowBlank="1" showInputMessage="1" showErrorMessage="1" error="Please enter the Firm/Company TIN in the following format: #########" prompt="Please enter a 9-digit number" sqref="D2:D1048576"/>
    <dataValidation allowBlank="1" showInputMessage="1" showErrorMessage="1" prompt="Please enter the full WO# on every line. Do not leave blanks. Do not abbreviate or shorten the numbers." sqref="A2:A1048576"/>
    <dataValidation allowBlank="1" showInputMessage="1" showErrorMessage="1" prompt="For JOC Prime self-performed work will include labor, materials, and equipment ONLY._x000a__x000a_For subcontractors, enter total subcontract value." sqref="E2:M1048576"/>
  </dataValidations>
  <pageMargins left="0.25" right="0.25" top="0.75" bottom="0.75" header="0.3" footer="0.3"/>
  <pageSetup paperSize="17" fitToHeight="0" orientation="landscape" r:id="rId1"/>
  <headerFooter>
    <oddHeader>&amp;L&amp;"-,Bold"&amp;14WORK ORDER DETAILS</oddHeader>
  </headerFooter>
  <tableParts count="1">
    <tablePart r:id="rId2"/>
  </tableParts>
  <extLst>
    <ext xmlns:x14="http://schemas.microsoft.com/office/spreadsheetml/2009/9/main" uri="{CCE6A557-97BC-4b89-ADB6-D9C93CAAB3DF}">
      <x14:dataValidations xmlns:xm="http://schemas.microsoft.com/office/excel/2006/main" xWindow="911" yWindow="433" count="2">
        <x14:dataValidation type="list" showInputMessage="1" showErrorMessage="1" prompt="Please make one selection. Do not leave blank.">
          <x14:formula1>
            <xm:f>'Drop Downs'!$A$1:$A$2</xm:f>
          </x14:formula1>
          <xm:sqref>C2:C1048576</xm:sqref>
        </x14:dataValidation>
        <x14:dataValidation type="list" allowBlank="1" showInputMessage="1" prompt="For JOC Prime direct labor or materials/equip purchases, select from the drop down. For subcontractors or other work completed, enter a unique value.">
          <x14:formula1>
            <xm:f>'Drop Downs'!$G$1:$G$2</xm:f>
          </x14:formula1>
          <xm:sqref>B2:B1048576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0"/>
  <sheetViews>
    <sheetView zoomScale="110" zoomScaleNormal="110" workbookViewId="0">
      <selection activeCell="E3" sqref="E3"/>
    </sheetView>
  </sheetViews>
  <sheetFormatPr defaultRowHeight="15" x14ac:dyDescent="0.25"/>
  <cols>
    <col min="1" max="1" width="1.7109375" customWidth="1"/>
    <col min="2" max="2" width="41.5703125" customWidth="1"/>
    <col min="3" max="3" width="15" style="1" customWidth="1"/>
    <col min="4" max="4" width="11.28515625" style="1" customWidth="1"/>
    <col min="5" max="5" width="92.140625" customWidth="1"/>
  </cols>
  <sheetData>
    <row r="1" spans="2:5" ht="25.15" customHeight="1" thickBot="1" x14ac:dyDescent="0.3">
      <c r="B1" s="72" t="s">
        <v>70</v>
      </c>
      <c r="C1" s="76"/>
      <c r="D1" s="76"/>
      <c r="E1" s="77"/>
    </row>
    <row r="2" spans="2:5" ht="18.75" customHeight="1" x14ac:dyDescent="0.25">
      <c r="B2" s="52">
        <f>'Agency Info &amp; Questions'!C6</f>
        <v>0</v>
      </c>
      <c r="C2" s="51" t="s">
        <v>121</v>
      </c>
      <c r="D2" s="65">
        <f>'Agency Info &amp; Questions'!C7</f>
        <v>42552</v>
      </c>
    </row>
    <row r="3" spans="2:5" ht="18.75" customHeight="1" x14ac:dyDescent="0.25">
      <c r="B3" s="52">
        <f>'Agency Info &amp; Questions'!C20</f>
        <v>0</v>
      </c>
      <c r="C3" s="51" t="s">
        <v>122</v>
      </c>
      <c r="D3" s="65">
        <f>'Agency Info &amp; Questions'!C8</f>
        <v>42916</v>
      </c>
    </row>
    <row r="4" spans="2:5" ht="27.75" customHeight="1" x14ac:dyDescent="0.25"/>
    <row r="5" spans="2:5" x14ac:dyDescent="0.25">
      <c r="B5" s="48" t="s">
        <v>27</v>
      </c>
      <c r="C5" s="78">
        <f>SUM('WO List'!G2:G50018)</f>
        <v>0</v>
      </c>
      <c r="D5" s="79"/>
      <c r="E5" s="49" t="s">
        <v>53</v>
      </c>
    </row>
    <row r="6" spans="2:5" x14ac:dyDescent="0.25">
      <c r="B6" s="48" t="s">
        <v>51</v>
      </c>
      <c r="C6" s="78">
        <f>SUM('WO List'!H2:H50018)</f>
        <v>0</v>
      </c>
      <c r="D6" s="79"/>
      <c r="E6" s="49" t="s">
        <v>54</v>
      </c>
    </row>
    <row r="7" spans="2:5" x14ac:dyDescent="0.25">
      <c r="B7" s="48" t="s">
        <v>28</v>
      </c>
      <c r="C7" s="80">
        <f>SUM('WO List'!I2:I50018)</f>
        <v>0</v>
      </c>
      <c r="D7" s="81"/>
      <c r="E7" s="49" t="s">
        <v>55</v>
      </c>
    </row>
    <row r="8" spans="2:5" x14ac:dyDescent="0.25">
      <c r="B8" s="48" t="s">
        <v>29</v>
      </c>
      <c r="C8" s="80">
        <f>SUMPRODUCT(('WO List'!A2:A50018 &lt;&gt; "")/COUNTIF('WO List'!A2:A50018, 'WO List'!A2:A50018 &amp; ""))</f>
        <v>0</v>
      </c>
      <c r="D8" s="81"/>
      <c r="E8" s="49" t="s">
        <v>52</v>
      </c>
    </row>
    <row r="9" spans="2:5" x14ac:dyDescent="0.25">
      <c r="B9" s="48" t="s">
        <v>50</v>
      </c>
      <c r="C9" s="82" t="e">
        <f>C7/C8</f>
        <v>#DIV/0!</v>
      </c>
      <c r="D9" s="83"/>
      <c r="E9" s="49" t="s">
        <v>56</v>
      </c>
    </row>
    <row r="10" spans="2:5" x14ac:dyDescent="0.25">
      <c r="B10" s="48" t="s">
        <v>30</v>
      </c>
      <c r="C10" s="84" t="e">
        <f>C6/C8</f>
        <v>#DIV/0!</v>
      </c>
      <c r="D10" s="85"/>
      <c r="E10" s="49" t="s">
        <v>57</v>
      </c>
    </row>
    <row r="11" spans="2:5" x14ac:dyDescent="0.25">
      <c r="B11" s="48" t="s">
        <v>31</v>
      </c>
      <c r="C11" s="86">
        <f>SUMIF('WO Details'!C2:C49947, "Sub/Supplier", 'WO Details'!E2:E49947)</f>
        <v>0</v>
      </c>
      <c r="D11" s="87"/>
      <c r="E11" s="49" t="s">
        <v>104</v>
      </c>
    </row>
    <row r="12" spans="2:5" x14ac:dyDescent="0.25">
      <c r="B12" s="48" t="s">
        <v>89</v>
      </c>
      <c r="C12" s="88" t="e">
        <f>C11/C13</f>
        <v>#DIV/0!</v>
      </c>
      <c r="D12" s="89"/>
      <c r="E12" s="49" t="s">
        <v>105</v>
      </c>
    </row>
    <row r="13" spans="2:5" x14ac:dyDescent="0.25">
      <c r="B13" s="48" t="s">
        <v>32</v>
      </c>
      <c r="C13" s="78">
        <f>SUM('WO Details'!E2:E49947)</f>
        <v>0</v>
      </c>
      <c r="D13" s="79"/>
      <c r="E13" s="49" t="s">
        <v>106</v>
      </c>
    </row>
    <row r="14" spans="2:5" x14ac:dyDescent="0.25">
      <c r="B14" s="48"/>
      <c r="C14" s="50"/>
      <c r="D14" s="50"/>
      <c r="E14" s="49"/>
    </row>
    <row r="15" spans="2:5" x14ac:dyDescent="0.25">
      <c r="B15" s="53" t="s">
        <v>84</v>
      </c>
      <c r="C15" s="54" t="s">
        <v>85</v>
      </c>
      <c r="D15" s="54" t="s">
        <v>86</v>
      </c>
      <c r="E15" s="55"/>
    </row>
    <row r="16" spans="2:5" x14ac:dyDescent="0.25">
      <c r="B16" s="53"/>
      <c r="C16" s="56"/>
      <c r="D16" s="56"/>
      <c r="E16" s="55"/>
    </row>
    <row r="17" spans="2:5" x14ac:dyDescent="0.25">
      <c r="B17" s="53" t="s">
        <v>111</v>
      </c>
      <c r="C17" s="58">
        <f>SUMIF('WO Details'!F:F, "Yes", 'WO Details'!E:E)</f>
        <v>0</v>
      </c>
      <c r="D17" s="60" t="e">
        <f>C17/$C$11</f>
        <v>#DIV/0!</v>
      </c>
      <c r="E17" s="55" t="s">
        <v>113</v>
      </c>
    </row>
    <row r="18" spans="2:5" x14ac:dyDescent="0.25">
      <c r="B18" s="53" t="s">
        <v>112</v>
      </c>
      <c r="C18" s="58">
        <f>SUMIF('WO Details'!G:G, "Yes", 'WO Details'!E:E)</f>
        <v>0</v>
      </c>
      <c r="D18" s="60" t="e">
        <f>C18/$C$11</f>
        <v>#DIV/0!</v>
      </c>
      <c r="E18" s="55" t="s">
        <v>114</v>
      </c>
    </row>
    <row r="19" spans="2:5" x14ac:dyDescent="0.25">
      <c r="B19" s="57" t="s">
        <v>87</v>
      </c>
      <c r="C19" s="58">
        <f>SUMIF('WO Details'!H:H, "Yes", 'WO Details'!E:E)</f>
        <v>0</v>
      </c>
      <c r="D19" s="60" t="e">
        <f t="shared" ref="D19:D25" si="0">C19/$C$11</f>
        <v>#DIV/0!</v>
      </c>
      <c r="E19" s="55" t="s">
        <v>115</v>
      </c>
    </row>
    <row r="20" spans="2:5" x14ac:dyDescent="0.25">
      <c r="B20" s="53" t="s">
        <v>107</v>
      </c>
      <c r="C20" s="58">
        <f>SUMIF('WO Details'!I:I, "Yes", 'WO Details'!E:E)</f>
        <v>0</v>
      </c>
      <c r="D20" s="60" t="e">
        <f t="shared" si="0"/>
        <v>#DIV/0!</v>
      </c>
      <c r="E20" s="55" t="s">
        <v>116</v>
      </c>
    </row>
    <row r="21" spans="2:5" x14ac:dyDescent="0.25">
      <c r="B21" s="53"/>
      <c r="C21" s="58"/>
      <c r="D21" s="60"/>
      <c r="E21" s="55"/>
    </row>
    <row r="22" spans="2:5" x14ac:dyDescent="0.25">
      <c r="B22" s="53" t="s">
        <v>109</v>
      </c>
      <c r="C22" s="58">
        <f>SUMIF('WO Details'!J:J, "Yes", 'WO Details'!E:E)</f>
        <v>0</v>
      </c>
      <c r="D22" s="60" t="e">
        <f t="shared" si="0"/>
        <v>#DIV/0!</v>
      </c>
      <c r="E22" s="55" t="s">
        <v>117</v>
      </c>
    </row>
    <row r="23" spans="2:5" x14ac:dyDescent="0.25">
      <c r="B23" s="53" t="s">
        <v>110</v>
      </c>
      <c r="C23" s="58">
        <f>SUMIF('WO Details'!K:K, "Yes", 'WO Details'!E:E)</f>
        <v>0</v>
      </c>
      <c r="D23" s="60" t="e">
        <f t="shared" si="0"/>
        <v>#DIV/0!</v>
      </c>
      <c r="E23" s="55" t="s">
        <v>118</v>
      </c>
    </row>
    <row r="24" spans="2:5" x14ac:dyDescent="0.25">
      <c r="B24" s="53" t="s">
        <v>88</v>
      </c>
      <c r="C24" s="58">
        <f>SUMIF('WO Details'!L:L, "Yes", 'WO Details'!E:E)</f>
        <v>0</v>
      </c>
      <c r="D24" s="60" t="e">
        <f t="shared" si="0"/>
        <v>#DIV/0!</v>
      </c>
      <c r="E24" s="55" t="s">
        <v>119</v>
      </c>
    </row>
    <row r="25" spans="2:5" x14ac:dyDescent="0.25">
      <c r="B25" s="53" t="s">
        <v>108</v>
      </c>
      <c r="C25" s="58">
        <f>SUMIF('WO Details'!M:M, "Yes", 'WO Details'!E:E)</f>
        <v>0</v>
      </c>
      <c r="D25" s="60" t="e">
        <f t="shared" si="0"/>
        <v>#DIV/0!</v>
      </c>
      <c r="E25" s="55" t="s">
        <v>120</v>
      </c>
    </row>
    <row r="26" spans="2:5" x14ac:dyDescent="0.25">
      <c r="B26" s="48"/>
      <c r="C26" s="51"/>
      <c r="D26" s="51"/>
      <c r="E26" s="52"/>
    </row>
    <row r="30" spans="2:5" x14ac:dyDescent="0.25">
      <c r="E30" s="1"/>
    </row>
  </sheetData>
  <sheetProtection algorithmName="SHA-512" hashValue="/gNSTaBqf4T5D3lEdK/Z0iQJozO1WLjfspVHxWqMkpgTpqB5mtzTLXgs03u585wwryJNXbSsPSGbsN9WJkjcWg==" saltValue="RBmGlCTQfapdcXQ4Ft4D/A==" spinCount="100000" sheet="1" selectLockedCells="1" selectUnlockedCells="1"/>
  <mergeCells count="10">
    <mergeCell ref="C9:D9"/>
    <mergeCell ref="C10:D10"/>
    <mergeCell ref="C11:D11"/>
    <mergeCell ref="C12:D12"/>
    <mergeCell ref="C13:D13"/>
    <mergeCell ref="B1:E1"/>
    <mergeCell ref="C5:D5"/>
    <mergeCell ref="C6:D6"/>
    <mergeCell ref="C7:D7"/>
    <mergeCell ref="C8:D8"/>
  </mergeCells>
  <pageMargins left="0.25" right="0.25"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5"/>
  <sheetViews>
    <sheetView zoomScale="130" zoomScaleNormal="130" workbookViewId="0"/>
  </sheetViews>
  <sheetFormatPr defaultRowHeight="15" x14ac:dyDescent="0.25"/>
  <cols>
    <col min="1" max="1" width="12.5703125" bestFit="1" customWidth="1"/>
    <col min="3" max="3" width="16.5703125" bestFit="1" customWidth="1"/>
    <col min="5" max="5" width="9" style="1"/>
    <col min="6" max="6" width="16.85546875" bestFit="1" customWidth="1"/>
    <col min="7" max="7" width="28.7109375" bestFit="1" customWidth="1"/>
  </cols>
  <sheetData>
    <row r="1" spans="1:7" x14ac:dyDescent="0.25">
      <c r="A1" t="s">
        <v>34</v>
      </c>
      <c r="B1" t="s">
        <v>16</v>
      </c>
      <c r="C1" t="s">
        <v>35</v>
      </c>
      <c r="D1" t="s">
        <v>40</v>
      </c>
      <c r="E1" s="1">
        <v>1</v>
      </c>
      <c r="F1" t="s">
        <v>8</v>
      </c>
      <c r="G1" t="s">
        <v>14</v>
      </c>
    </row>
    <row r="2" spans="1:7" x14ac:dyDescent="0.25">
      <c r="A2" t="s">
        <v>73</v>
      </c>
      <c r="B2" t="s">
        <v>17</v>
      </c>
      <c r="C2" t="s">
        <v>36</v>
      </c>
      <c r="D2" t="s">
        <v>41</v>
      </c>
      <c r="E2" s="1">
        <v>2</v>
      </c>
      <c r="F2" t="s">
        <v>60</v>
      </c>
      <c r="G2" t="s">
        <v>15</v>
      </c>
    </row>
    <row r="3" spans="1:7" x14ac:dyDescent="0.25">
      <c r="C3" t="s">
        <v>37</v>
      </c>
      <c r="D3" t="s">
        <v>42</v>
      </c>
      <c r="E3" s="1">
        <v>3</v>
      </c>
      <c r="F3" t="s">
        <v>61</v>
      </c>
    </row>
    <row r="4" spans="1:7" x14ac:dyDescent="0.25">
      <c r="C4" t="s">
        <v>38</v>
      </c>
      <c r="D4" t="s">
        <v>43</v>
      </c>
    </row>
    <row r="5" spans="1:7" x14ac:dyDescent="0.25">
      <c r="C5" t="s">
        <v>39</v>
      </c>
      <c r="D5" t="s">
        <v>44</v>
      </c>
    </row>
  </sheetData>
  <sheetProtection algorithmName="SHA-512" hashValue="TqU7eusupD0NS4HpxxTleMRJOnIGf9x54T0yjJixzET39iEj8FqnSGnowNQoLQFwNYV+Cm7h+qTSnyAHTogvUQ==" saltValue="gkAFwlZzNJlX7Z0Afc5mpA==" spinCount="100000" sheet="1" selectLockedCells="1" selectUnlockedCells="1"/>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Agency Info &amp; Questions</vt:lpstr>
      <vt:lpstr>WO List</vt:lpstr>
      <vt:lpstr>WO Details</vt:lpstr>
      <vt:lpstr>Summary</vt:lpstr>
      <vt:lpstr>Drop Downs</vt:lpstr>
      <vt:lpstr>Summary!Print_Area</vt:lpstr>
      <vt:lpstr>'WO Details'!Print_Area</vt:lpstr>
      <vt:lpstr>'WO List'!Print_Area</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Hurst, Emily (DES)</dc:creator>
  <cp:lastModifiedBy>Witt, Amanda (DES)</cp:lastModifiedBy>
  <cp:lastPrinted>2019-07-29T23:08:35Z</cp:lastPrinted>
  <dcterms:created xsi:type="dcterms:W3CDTF">2015-11-30T23:56:46Z</dcterms:created>
  <dcterms:modified xsi:type="dcterms:W3CDTF">2019-08-08T19:36:31Z</dcterms:modified>
</cp:coreProperties>
</file>